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NATA\Documents\INEF 2do Semestre\Fundamentos Matematicos\"/>
    </mc:Choice>
  </mc:AlternateContent>
  <xr:revisionPtr revIDLastSave="0" documentId="13_ncr:1_{B7F4B5CF-DF7E-493F-8E8C-68BB2E80739A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TAREA PASTELERIA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2" l="1"/>
  <c r="J65" i="2"/>
  <c r="D29" i="2"/>
  <c r="AA39" i="2" l="1"/>
  <c r="I65" i="2"/>
  <c r="C24" i="2" l="1"/>
  <c r="E29" i="2" s="1"/>
  <c r="Y65" i="2"/>
  <c r="AA43" i="2"/>
  <c r="AA44" i="2"/>
  <c r="AA41" i="2"/>
  <c r="AA42" i="2"/>
  <c r="AA40" i="2"/>
  <c r="AA47" i="2"/>
  <c r="AA48" i="2"/>
  <c r="AA49" i="2"/>
  <c r="AA50" i="2"/>
  <c r="AA51" i="2"/>
  <c r="AA58" i="2"/>
  <c r="AA59" i="2"/>
  <c r="AA63" i="2"/>
  <c r="AA64" i="2"/>
  <c r="AA55" i="2"/>
  <c r="AA56" i="2"/>
  <c r="AA57" i="2"/>
  <c r="Z65" i="2"/>
  <c r="AA62" i="2"/>
  <c r="AA61" i="2"/>
  <c r="AA60" i="2"/>
  <c r="AA54" i="2"/>
  <c r="AA53" i="2"/>
  <c r="AA52" i="2"/>
  <c r="AA46" i="2"/>
  <c r="AA45" i="2"/>
  <c r="AA38" i="2"/>
  <c r="AA37" i="2"/>
  <c r="AA36" i="2"/>
  <c r="AA35" i="2"/>
  <c r="AA34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S63" i="2"/>
  <c r="Q6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4" i="2"/>
  <c r="S35" i="2"/>
  <c r="S34" i="2"/>
  <c r="C15" i="2"/>
  <c r="C16" i="2" s="1"/>
  <c r="C30" i="2" s="1"/>
  <c r="F24" i="2"/>
  <c r="F29" i="2" s="1"/>
  <c r="F15" i="2"/>
  <c r="F16" i="2" s="1"/>
  <c r="D30" i="2" s="1"/>
  <c r="C29" i="2" l="1"/>
  <c r="C25" i="2"/>
  <c r="E30" i="2" s="1"/>
  <c r="F25" i="2"/>
  <c r="F30" i="2" s="1"/>
  <c r="S65" i="2"/>
  <c r="K65" i="2"/>
  <c r="AA65" i="2"/>
</calcChain>
</file>

<file path=xl/sharedStrings.xml><?xml version="1.0" encoding="utf-8"?>
<sst xmlns="http://schemas.openxmlformats.org/spreadsheetml/2006/main" count="62" uniqueCount="26">
  <si>
    <t>GANANCIA</t>
  </si>
  <si>
    <t>PUNTO DE EQUILIBRIO</t>
  </si>
  <si>
    <t>VENTA REAL</t>
  </si>
  <si>
    <t>DIFERENCIA</t>
  </si>
  <si>
    <t>Precio de venta: $300</t>
  </si>
  <si>
    <t>Costo fijo: $45,000</t>
  </si>
  <si>
    <t>Costo variable unitario: $120</t>
  </si>
  <si>
    <t>cantidad diaria</t>
  </si>
  <si>
    <t>cantidad mes</t>
  </si>
  <si>
    <t>cvu</t>
  </si>
  <si>
    <t>costos fijos</t>
  </si>
  <si>
    <t>cantidad</t>
  </si>
  <si>
    <t>precio</t>
  </si>
  <si>
    <t>ganancia</t>
  </si>
  <si>
    <t>G= pq - cf -(cvu)q</t>
  </si>
  <si>
    <t>G= pq - cf - (cvu)q</t>
  </si>
  <si>
    <t>PASTELES AL DÍA</t>
  </si>
  <si>
    <t>PASTELES AL MES</t>
  </si>
  <si>
    <t>TOTAL ALCANZADO</t>
  </si>
  <si>
    <t>PASTELERÍA</t>
  </si>
  <si>
    <t>1. Si se trabajan 30 días al mes, ¿Cuántas se tienen que hacer para, estar en el punto de equilibrio y para obtener una ganancia de A) $3,000, B) $18,000 y C) $37,000.</t>
  </si>
  <si>
    <t>GANANCIA $37,000</t>
  </si>
  <si>
    <t>GANANCIA $18,000</t>
  </si>
  <si>
    <t>GANANCIA $3,000</t>
  </si>
  <si>
    <t>PASTELES DIARIOS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</si>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</sst>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DACE6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44" fontId="0" fillId="0" borderId="3" xfId="2" applyFont="1" applyBorder="1"/>
    <xf numFmtId="164" fontId="0" fillId="0" borderId="0" xfId="0" applyNumberFormat="1" applyBorder="1"/>
    <xf numFmtId="44" fontId="0" fillId="0" borderId="9" xfId="2" applyFont="1" applyBorder="1"/>
    <xf numFmtId="44" fontId="0" fillId="0" borderId="5" xfId="2" applyFont="1" applyBorder="1"/>
    <xf numFmtId="164" fontId="0" fillId="0" borderId="3" xfId="0" applyNumberFormat="1" applyBorder="1"/>
    <xf numFmtId="164" fontId="0" fillId="0" borderId="10" xfId="0" applyNumberFormat="1" applyBorder="1"/>
    <xf numFmtId="164" fontId="0" fillId="0" borderId="1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0" fillId="0" borderId="4" xfId="1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Fill="1" applyBorder="1"/>
    <xf numFmtId="44" fontId="0" fillId="0" borderId="3" xfId="2" applyFont="1" applyFill="1" applyBorder="1"/>
    <xf numFmtId="0" fontId="0" fillId="0" borderId="2" xfId="0" applyFill="1" applyBorder="1"/>
    <xf numFmtId="164" fontId="0" fillId="0" borderId="1" xfId="1" applyNumberFormat="1" applyFont="1" applyFill="1" applyBorder="1"/>
    <xf numFmtId="43" fontId="0" fillId="0" borderId="3" xfId="1" applyFont="1" applyFill="1" applyBorder="1"/>
    <xf numFmtId="0" fontId="0" fillId="3" borderId="4" xfId="0" applyFill="1" applyBorder="1"/>
    <xf numFmtId="164" fontId="0" fillId="3" borderId="3" xfId="1" applyNumberFormat="1" applyFont="1" applyFill="1" applyBorder="1"/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DACE6"/>
      <color rgb="FF8DD787"/>
      <color rgb="FFFFB001"/>
      <color rgb="FFFF8001"/>
      <color rgb="FFFF74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$3,000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PASTELERIA'!$I$33</c:f>
              <c:strCache>
                <c:ptCount val="1"/>
                <c:pt idx="0">
                  <c:v>PASTELES DIARIOS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PASTELERIA'!$I$34:$I$64</c:f>
              <c:numCache>
                <c:formatCode>General</c:formatCode>
                <c:ptCount val="3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8-43BB-BA81-92E30902FFC6}"/>
            </c:ext>
          </c:extLst>
        </c:ser>
        <c:ser>
          <c:idx val="1"/>
          <c:order val="1"/>
          <c:tx>
            <c:strRef>
              <c:f>'TAREA PASTELERIA'!$J$33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PASTELERIA'!$J$34:$J$64</c:f>
              <c:numCache>
                <c:formatCode>General</c:formatCode>
                <c:ptCount val="31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17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15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17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  <c:pt idx="26">
                  <c:v>15</c:v>
                </c:pt>
                <c:pt idx="27">
                  <c:v>11</c:v>
                </c:pt>
                <c:pt idx="28">
                  <c:v>8</c:v>
                </c:pt>
                <c:pt idx="29">
                  <c:v>12</c:v>
                </c:pt>
                <c:pt idx="3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8-43BB-BA81-92E30902F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839104"/>
        <c:axId val="-1313849984"/>
      </c:lineChart>
      <c:catAx>
        <c:axId val="-1313839104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49984"/>
        <c:crosses val="autoZero"/>
        <c:auto val="1"/>
        <c:lblAlgn val="ctr"/>
        <c:lblOffset val="100"/>
        <c:noMultiLvlLbl val="0"/>
      </c:catAx>
      <c:valAx>
        <c:axId val="-1313849984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391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$18,000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PASTELERIA'!$Q$33</c:f>
              <c:strCache>
                <c:ptCount val="1"/>
                <c:pt idx="0">
                  <c:v>PASTELES DIARIOS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PASTELERIA'!$Q$34:$Q$64</c:f>
              <c:numCache>
                <c:formatCode>General</c:formatCode>
                <c:ptCount val="3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1-4AF4-8E0D-C9C44035E73B}"/>
            </c:ext>
          </c:extLst>
        </c:ser>
        <c:ser>
          <c:idx val="1"/>
          <c:order val="1"/>
          <c:tx>
            <c:strRef>
              <c:f>'TAREA PASTELERIA'!$R$33</c:f>
              <c:strCache>
                <c:ptCount val="1"/>
                <c:pt idx="0">
                  <c:v>VENTA REAL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PASTELERIA'!$P$34:$P$64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PASTELERIA'!$R$34:$R$64</c:f>
              <c:numCache>
                <c:formatCode>General</c:formatCode>
                <c:ptCount val="31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14</c:v>
                </c:pt>
                <c:pt idx="4">
                  <c:v>13</c:v>
                </c:pt>
                <c:pt idx="5">
                  <c:v>11</c:v>
                </c:pt>
                <c:pt idx="6">
                  <c:v>12</c:v>
                </c:pt>
                <c:pt idx="7">
                  <c:v>21</c:v>
                </c:pt>
                <c:pt idx="8">
                  <c:v>18</c:v>
                </c:pt>
                <c:pt idx="9">
                  <c:v>19</c:v>
                </c:pt>
                <c:pt idx="10">
                  <c:v>11</c:v>
                </c:pt>
                <c:pt idx="11">
                  <c:v>12</c:v>
                </c:pt>
                <c:pt idx="12">
                  <c:v>17</c:v>
                </c:pt>
                <c:pt idx="13">
                  <c:v>19</c:v>
                </c:pt>
                <c:pt idx="14">
                  <c:v>20</c:v>
                </c:pt>
                <c:pt idx="15">
                  <c:v>18</c:v>
                </c:pt>
                <c:pt idx="16">
                  <c:v>17</c:v>
                </c:pt>
                <c:pt idx="17">
                  <c:v>12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>
                  <c:v>18</c:v>
                </c:pt>
                <c:pt idx="26">
                  <c:v>13</c:v>
                </c:pt>
                <c:pt idx="27">
                  <c:v>18</c:v>
                </c:pt>
                <c:pt idx="28">
                  <c:v>12</c:v>
                </c:pt>
                <c:pt idx="29">
                  <c:v>19</c:v>
                </c:pt>
                <c:pt idx="3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1-4AF4-8E0D-C9C44035E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847808"/>
        <c:axId val="-1313850528"/>
      </c:lineChart>
      <c:catAx>
        <c:axId val="-1313847808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50528"/>
        <c:crosses val="autoZero"/>
        <c:auto val="1"/>
        <c:lblAlgn val="ctr"/>
        <c:lblOffset val="100"/>
        <c:noMultiLvlLbl val="0"/>
      </c:catAx>
      <c:valAx>
        <c:axId val="-13138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47808"/>
        <c:crosses val="autoZero"/>
        <c:crossBetween val="between"/>
        <c:majorUnit val="2"/>
      </c:valAx>
      <c:spPr>
        <a:noFill/>
        <a:ln>
          <a:solidFill>
            <a:schemeClr val="accent5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GANANCIA</a:t>
            </a:r>
            <a:r>
              <a:rPr lang="es-MX" baseline="0"/>
              <a:t> $37,000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'TAREA PASTELERIA'!$Y$33</c:f>
              <c:strCache>
                <c:ptCount val="1"/>
                <c:pt idx="0">
                  <c:v>PASTELES DIARIOS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PASTELERIA'!$X$34:$X$64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PASTELERIA'!$Y$34:$Y$64</c:f>
              <c:numCache>
                <c:formatCode>General</c:formatCode>
                <c:ptCount val="3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2-42BD-B4FB-53406D57DF82}"/>
            </c:ext>
          </c:extLst>
        </c:ser>
        <c:ser>
          <c:idx val="1"/>
          <c:order val="1"/>
          <c:tx>
            <c:strRef>
              <c:f>'TAREA PASTELERIA'!$Z$33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'TAREA PASTELERIA'!$X$34:$X$64</c:f>
              <c:numCache>
                <c:formatCode>_-* #,##0_-;\-* #,##0_-;_-* "-"??_-;_-@_-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'TAREA PASTELERIA'!$Z$34:$Z$64</c:f>
              <c:numCache>
                <c:formatCode>General</c:formatCode>
                <c:ptCount val="31"/>
                <c:pt idx="0">
                  <c:v>17</c:v>
                </c:pt>
                <c:pt idx="1">
                  <c:v>19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19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14</c:v>
                </c:pt>
                <c:pt idx="16">
                  <c:v>13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17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  <c:pt idx="25">
                  <c:v>16</c:v>
                </c:pt>
                <c:pt idx="26">
                  <c:v>15</c:v>
                </c:pt>
                <c:pt idx="27">
                  <c:v>17</c:v>
                </c:pt>
                <c:pt idx="28">
                  <c:v>21</c:v>
                </c:pt>
                <c:pt idx="29">
                  <c:v>20</c:v>
                </c:pt>
                <c:pt idx="3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2-42BD-B4FB-53406D57D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3838560"/>
        <c:axId val="-1313840192"/>
      </c:lineChart>
      <c:catAx>
        <c:axId val="-1313838560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40192"/>
        <c:crosses val="autoZero"/>
        <c:auto val="1"/>
        <c:lblAlgn val="ctr"/>
        <c:lblOffset val="100"/>
        <c:noMultiLvlLbl val="0"/>
      </c:catAx>
      <c:valAx>
        <c:axId val="-13138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138385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788077</xdr:colOff>
      <xdr:row>6</xdr:row>
      <xdr:rowOff>268941</xdr:rowOff>
    </xdr:from>
    <xdr:to>
      <xdr:col>14</xdr:col>
      <xdr:colOff>31750</xdr:colOff>
      <xdr:row>29</xdr:row>
      <xdr:rowOff>8965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779783</xdr:colOff>
      <xdr:row>6</xdr:row>
      <xdr:rowOff>260349</xdr:rowOff>
    </xdr:from>
    <xdr:to>
      <xdr:col>22</xdr:col>
      <xdr:colOff>23091</xdr:colOff>
      <xdr:row>29</xdr:row>
      <xdr:rowOff>8965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12761</xdr:colOff>
      <xdr:row>7</xdr:row>
      <xdr:rowOff>3901</xdr:rowOff>
    </xdr:from>
    <xdr:to>
      <xdr:col>29</xdr:col>
      <xdr:colOff>774700</xdr:colOff>
      <xdr:row>28</xdr:row>
      <xdr:rowOff>170329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65"/>
  <sheetViews>
    <sheetView tabSelected="1" zoomScale="70" zoomScaleNormal="70" workbookViewId="0">
      <selection activeCell="H6" sqref="H6"/>
    </sheetView>
  </sheetViews>
  <sheetFormatPr baseColWidth="10" defaultRowHeight="15" x14ac:dyDescent="0.25"/>
  <cols>
    <col min="2" max="2" width="20.7109375" customWidth="1"/>
    <col min="3" max="3" width="12.7109375" customWidth="1"/>
    <col min="5" max="5" width="17.7109375" customWidth="1"/>
    <col min="6" max="6" width="13.140625" customWidth="1"/>
    <col min="8" max="9" width="13.42578125" customWidth="1"/>
    <col min="16" max="16" width="13.7109375" customWidth="1"/>
    <col min="24" max="24" width="13.140625" customWidth="1"/>
  </cols>
  <sheetData>
    <row r="2" spans="2:6" ht="28.9" customHeight="1" x14ac:dyDescent="0.25">
      <c r="B2" s="43" t="s">
        <v>19</v>
      </c>
      <c r="C2" s="43"/>
      <c r="D2" s="43"/>
      <c r="E2" s="43"/>
      <c r="F2" s="43"/>
    </row>
    <row r="3" spans="2:6" x14ac:dyDescent="0.25">
      <c r="B3" s="44" t="s">
        <v>4</v>
      </c>
      <c r="C3" s="44"/>
      <c r="D3" s="44"/>
      <c r="E3" s="44"/>
      <c r="F3" s="44"/>
    </row>
    <row r="4" spans="2:6" x14ac:dyDescent="0.25">
      <c r="B4" s="45" t="s">
        <v>5</v>
      </c>
      <c r="C4" s="45"/>
      <c r="D4" s="45"/>
      <c r="E4" s="45"/>
      <c r="F4" s="45"/>
    </row>
    <row r="5" spans="2:6" ht="14.45" customHeight="1" x14ac:dyDescent="0.25">
      <c r="B5" s="44" t="s">
        <v>6</v>
      </c>
      <c r="C5" s="44"/>
      <c r="D5" s="44"/>
      <c r="E5" s="44"/>
      <c r="F5" s="44"/>
    </row>
    <row r="6" spans="2:6" ht="42.6" customHeight="1" x14ac:dyDescent="0.25">
      <c r="B6" s="46" t="s">
        <v>20</v>
      </c>
      <c r="C6" s="46"/>
      <c r="D6" s="46"/>
      <c r="E6" s="46"/>
      <c r="F6" s="46"/>
    </row>
    <row r="7" spans="2:6" ht="22.15" customHeight="1" thickBot="1" x14ac:dyDescent="0.3">
      <c r="B7" s="1"/>
      <c r="C7" s="1"/>
      <c r="D7" s="1"/>
      <c r="E7" s="1"/>
    </row>
    <row r="8" spans="2:6" x14ac:dyDescent="0.25">
      <c r="B8" s="36" t="s">
        <v>1</v>
      </c>
      <c r="C8" s="38"/>
      <c r="E8" s="36" t="s">
        <v>23</v>
      </c>
      <c r="F8" s="38"/>
    </row>
    <row r="9" spans="2:6" ht="28.15" customHeight="1" x14ac:dyDescent="0.25">
      <c r="B9" s="39" t="s">
        <v>15</v>
      </c>
      <c r="C9" s="40"/>
      <c r="E9" s="39" t="s">
        <v>14</v>
      </c>
      <c r="F9" s="40"/>
    </row>
    <row r="10" spans="2:6" x14ac:dyDescent="0.25">
      <c r="B10" s="3" t="s">
        <v>13</v>
      </c>
      <c r="C10" s="4">
        <v>0</v>
      </c>
      <c r="E10" s="3" t="s">
        <v>13</v>
      </c>
      <c r="F10" s="4">
        <v>3000</v>
      </c>
    </row>
    <row r="11" spans="2:6" x14ac:dyDescent="0.25">
      <c r="B11" s="3" t="s">
        <v>12</v>
      </c>
      <c r="C11" s="4">
        <v>300</v>
      </c>
      <c r="E11" s="3" t="s">
        <v>12</v>
      </c>
      <c r="F11" s="4">
        <v>300</v>
      </c>
    </row>
    <row r="12" spans="2:6" x14ac:dyDescent="0.25">
      <c r="B12" s="3" t="s">
        <v>11</v>
      </c>
      <c r="C12" s="2"/>
      <c r="E12" s="3" t="s">
        <v>11</v>
      </c>
      <c r="F12" s="2"/>
    </row>
    <row r="13" spans="2:6" x14ac:dyDescent="0.25">
      <c r="B13" s="18" t="s">
        <v>10</v>
      </c>
      <c r="C13" s="19">
        <v>45000</v>
      </c>
      <c r="E13" s="18" t="s">
        <v>10</v>
      </c>
      <c r="F13" s="19">
        <v>45000</v>
      </c>
    </row>
    <row r="14" spans="2:6" x14ac:dyDescent="0.25">
      <c r="B14" s="18" t="s">
        <v>9</v>
      </c>
      <c r="C14" s="19">
        <v>120</v>
      </c>
      <c r="E14" s="18" t="s">
        <v>9</v>
      </c>
      <c r="F14" s="19">
        <v>120</v>
      </c>
    </row>
    <row r="15" spans="2:6" x14ac:dyDescent="0.25">
      <c r="B15" s="23" t="s">
        <v>8</v>
      </c>
      <c r="C15" s="24">
        <f>(C13+C10)/(C11-C14)</f>
        <v>250</v>
      </c>
      <c r="E15" s="23" t="s">
        <v>8</v>
      </c>
      <c r="F15" s="24">
        <f>(F13+F10)/(F11-F14)</f>
        <v>266.66666666666669</v>
      </c>
    </row>
    <row r="16" spans="2:6" ht="15.75" thickBot="1" x14ac:dyDescent="0.3">
      <c r="B16" s="20" t="s">
        <v>7</v>
      </c>
      <c r="C16" s="21">
        <f>C15/30+0.67</f>
        <v>9.0033333333333339</v>
      </c>
      <c r="E16" s="20" t="s">
        <v>7</v>
      </c>
      <c r="F16" s="21">
        <f>F15/30</f>
        <v>8.8888888888888893</v>
      </c>
    </row>
    <row r="17" spans="2:27" x14ac:dyDescent="0.25">
      <c r="B17" s="41" t="s">
        <v>22</v>
      </c>
      <c r="C17" s="42"/>
      <c r="E17" s="41" t="s">
        <v>21</v>
      </c>
      <c r="F17" s="42"/>
    </row>
    <row r="18" spans="2:27" x14ac:dyDescent="0.25">
      <c r="B18" s="16" t="s">
        <v>14</v>
      </c>
      <c r="C18" s="17"/>
      <c r="E18" s="14" t="s">
        <v>14</v>
      </c>
      <c r="F18" s="15"/>
    </row>
    <row r="19" spans="2:27" x14ac:dyDescent="0.25">
      <c r="B19" s="3" t="s">
        <v>13</v>
      </c>
      <c r="C19" s="4">
        <v>18000</v>
      </c>
      <c r="E19" s="3" t="s">
        <v>13</v>
      </c>
      <c r="F19" s="4">
        <v>37000</v>
      </c>
    </row>
    <row r="20" spans="2:27" x14ac:dyDescent="0.25">
      <c r="B20" s="3" t="s">
        <v>12</v>
      </c>
      <c r="C20" s="4">
        <v>300</v>
      </c>
      <c r="E20" s="18" t="s">
        <v>12</v>
      </c>
      <c r="F20" s="19">
        <v>300</v>
      </c>
    </row>
    <row r="21" spans="2:27" x14ac:dyDescent="0.25">
      <c r="B21" s="3" t="s">
        <v>11</v>
      </c>
      <c r="C21" s="2"/>
      <c r="E21" s="18" t="s">
        <v>11</v>
      </c>
      <c r="F21" s="22"/>
    </row>
    <row r="22" spans="2:27" x14ac:dyDescent="0.25">
      <c r="B22" s="18" t="s">
        <v>10</v>
      </c>
      <c r="C22" s="19">
        <v>45000</v>
      </c>
      <c r="E22" s="18" t="s">
        <v>10</v>
      </c>
      <c r="F22" s="19">
        <v>45000</v>
      </c>
    </row>
    <row r="23" spans="2:27" x14ac:dyDescent="0.25">
      <c r="B23" s="18" t="s">
        <v>9</v>
      </c>
      <c r="C23" s="19">
        <v>120</v>
      </c>
      <c r="E23" s="18" t="s">
        <v>9</v>
      </c>
      <c r="F23" s="19">
        <v>120</v>
      </c>
    </row>
    <row r="24" spans="2:27" x14ac:dyDescent="0.25">
      <c r="B24" s="23" t="s">
        <v>8</v>
      </c>
      <c r="C24" s="24">
        <f>(C22+C19)/(C20-C23)+0.89</f>
        <v>350.89</v>
      </c>
      <c r="E24" s="23" t="s">
        <v>8</v>
      </c>
      <c r="F24" s="24">
        <f>(F22+F19)/(F20-F23)</f>
        <v>455.55555555555554</v>
      </c>
    </row>
    <row r="25" spans="2:27" ht="15.75" thickBot="1" x14ac:dyDescent="0.3">
      <c r="B25" s="20" t="s">
        <v>7</v>
      </c>
      <c r="C25" s="21">
        <f>C24/30+0.77</f>
        <v>12.466333333333333</v>
      </c>
      <c r="E25" s="20" t="s">
        <v>7</v>
      </c>
      <c r="F25" s="21">
        <f>F24/30</f>
        <v>15.185185185185185</v>
      </c>
    </row>
    <row r="27" spans="2:27" ht="15.75" thickBot="1" x14ac:dyDescent="0.3"/>
    <row r="28" spans="2:27" x14ac:dyDescent="0.25">
      <c r="B28" s="33" t="s">
        <v>0</v>
      </c>
      <c r="C28" s="6">
        <v>0</v>
      </c>
      <c r="D28" s="6">
        <v>3000</v>
      </c>
      <c r="E28" s="6">
        <v>18000</v>
      </c>
      <c r="F28" s="7">
        <v>37000</v>
      </c>
    </row>
    <row r="29" spans="2:27" x14ac:dyDescent="0.25">
      <c r="B29" s="34" t="s">
        <v>17</v>
      </c>
      <c r="C29" s="5">
        <f>C15</f>
        <v>250</v>
      </c>
      <c r="D29" s="5">
        <f>F15</f>
        <v>266.66666666666669</v>
      </c>
      <c r="E29" s="5">
        <f>C24</f>
        <v>350.89</v>
      </c>
      <c r="F29" s="8">
        <f>F24</f>
        <v>455.55555555555554</v>
      </c>
    </row>
    <row r="30" spans="2:27" ht="15.75" thickBot="1" x14ac:dyDescent="0.3">
      <c r="B30" s="35" t="s">
        <v>16</v>
      </c>
      <c r="C30" s="9">
        <f>C16</f>
        <v>9.0033333333333339</v>
      </c>
      <c r="D30" s="9">
        <f>F16</f>
        <v>8.8888888888888893</v>
      </c>
      <c r="E30" s="9">
        <f>C25</f>
        <v>12.466333333333333</v>
      </c>
      <c r="F30" s="10">
        <f>F25</f>
        <v>15.185185185185185</v>
      </c>
    </row>
    <row r="31" spans="2:27" ht="15.75" thickBot="1" x14ac:dyDescent="0.3"/>
    <row r="32" spans="2:27" x14ac:dyDescent="0.25">
      <c r="H32" s="36" t="s">
        <v>23</v>
      </c>
      <c r="I32" s="37"/>
      <c r="J32" s="37"/>
      <c r="K32" s="38"/>
      <c r="P32" s="36" t="s">
        <v>22</v>
      </c>
      <c r="Q32" s="37"/>
      <c r="R32" s="37"/>
      <c r="S32" s="38"/>
      <c r="X32" s="36" t="s">
        <v>21</v>
      </c>
      <c r="Y32" s="37"/>
      <c r="Z32" s="37"/>
      <c r="AA32" s="38"/>
    </row>
    <row r="33" spans="8:27" ht="30" x14ac:dyDescent="0.25">
      <c r="H33" s="27" t="s">
        <v>25</v>
      </c>
      <c r="I33" s="28" t="s">
        <v>24</v>
      </c>
      <c r="J33" s="28" t="s">
        <v>2</v>
      </c>
      <c r="K33" s="29" t="s">
        <v>3</v>
      </c>
      <c r="P33" s="27" t="s">
        <v>25</v>
      </c>
      <c r="Q33" s="28" t="s">
        <v>24</v>
      </c>
      <c r="R33" s="28" t="s">
        <v>2</v>
      </c>
      <c r="S33" s="29" t="s">
        <v>3</v>
      </c>
      <c r="X33" s="27" t="s">
        <v>25</v>
      </c>
      <c r="Y33" s="28" t="s">
        <v>24</v>
      </c>
      <c r="Z33" s="28" t="s">
        <v>2</v>
      </c>
      <c r="AA33" s="29" t="s">
        <v>3</v>
      </c>
    </row>
    <row r="34" spans="8:27" x14ac:dyDescent="0.25">
      <c r="H34" s="13">
        <v>1</v>
      </c>
      <c r="I34" s="11">
        <v>9</v>
      </c>
      <c r="J34" s="11">
        <v>8</v>
      </c>
      <c r="K34" s="26">
        <f t="shared" ref="K34:K65" si="0">J34-I34</f>
        <v>-1</v>
      </c>
      <c r="P34" s="13">
        <v>1</v>
      </c>
      <c r="Q34" s="11">
        <v>12</v>
      </c>
      <c r="R34" s="11">
        <v>12</v>
      </c>
      <c r="S34" s="25">
        <f>R34-Q34</f>
        <v>0</v>
      </c>
      <c r="X34" s="13">
        <v>1</v>
      </c>
      <c r="Y34" s="11">
        <v>15</v>
      </c>
      <c r="Z34" s="11">
        <v>17</v>
      </c>
      <c r="AA34" s="25">
        <f>Z34-Y34</f>
        <v>2</v>
      </c>
    </row>
    <row r="35" spans="8:27" x14ac:dyDescent="0.25">
      <c r="H35" s="13">
        <v>2</v>
      </c>
      <c r="I35" s="11">
        <v>9</v>
      </c>
      <c r="J35" s="11">
        <v>11</v>
      </c>
      <c r="K35" s="25">
        <f t="shared" si="0"/>
        <v>2</v>
      </c>
      <c r="P35" s="13">
        <v>2</v>
      </c>
      <c r="Q35" s="11">
        <v>12</v>
      </c>
      <c r="R35" s="11">
        <v>12</v>
      </c>
      <c r="S35" s="25">
        <f>R35-Q35</f>
        <v>0</v>
      </c>
      <c r="X35" s="13">
        <v>2</v>
      </c>
      <c r="Y35" s="11">
        <v>15</v>
      </c>
      <c r="Z35" s="11">
        <v>19</v>
      </c>
      <c r="AA35" s="25">
        <f>Z35-Y35</f>
        <v>4</v>
      </c>
    </row>
    <row r="36" spans="8:27" x14ac:dyDescent="0.25">
      <c r="H36" s="13">
        <v>3</v>
      </c>
      <c r="I36" s="11">
        <v>9</v>
      </c>
      <c r="J36" s="11">
        <v>4</v>
      </c>
      <c r="K36" s="26">
        <f t="shared" si="0"/>
        <v>-5</v>
      </c>
      <c r="P36" s="13">
        <v>3</v>
      </c>
      <c r="Q36" s="11">
        <v>12</v>
      </c>
      <c r="R36" s="11">
        <v>19</v>
      </c>
      <c r="S36" s="25">
        <f t="shared" ref="S36:S64" si="1">R36-Q36</f>
        <v>7</v>
      </c>
      <c r="X36" s="13">
        <v>3</v>
      </c>
      <c r="Y36" s="11">
        <v>15</v>
      </c>
      <c r="Z36" s="11">
        <v>20</v>
      </c>
      <c r="AA36" s="25">
        <f t="shared" ref="AA36:AA64" si="2">Z36-Y36</f>
        <v>5</v>
      </c>
    </row>
    <row r="37" spans="8:27" x14ac:dyDescent="0.25">
      <c r="H37" s="13">
        <v>4</v>
      </c>
      <c r="I37" s="11">
        <v>9</v>
      </c>
      <c r="J37" s="11">
        <v>9</v>
      </c>
      <c r="K37" s="25">
        <f t="shared" si="0"/>
        <v>0</v>
      </c>
      <c r="P37" s="13">
        <v>4</v>
      </c>
      <c r="Q37" s="11">
        <v>12</v>
      </c>
      <c r="R37" s="11">
        <v>14</v>
      </c>
      <c r="S37" s="25">
        <f t="shared" si="1"/>
        <v>2</v>
      </c>
      <c r="X37" s="13">
        <v>4</v>
      </c>
      <c r="Y37" s="11">
        <v>15</v>
      </c>
      <c r="Z37" s="11">
        <v>15</v>
      </c>
      <c r="AA37" s="25">
        <f t="shared" si="2"/>
        <v>0</v>
      </c>
    </row>
    <row r="38" spans="8:27" x14ac:dyDescent="0.25">
      <c r="H38" s="13">
        <v>5</v>
      </c>
      <c r="I38" s="11">
        <v>9</v>
      </c>
      <c r="J38" s="11">
        <v>9</v>
      </c>
      <c r="K38" s="25">
        <f t="shared" si="0"/>
        <v>0</v>
      </c>
      <c r="P38" s="13">
        <v>5</v>
      </c>
      <c r="Q38" s="11">
        <v>12</v>
      </c>
      <c r="R38" s="11">
        <v>13</v>
      </c>
      <c r="S38" s="25">
        <f t="shared" si="1"/>
        <v>1</v>
      </c>
      <c r="X38" s="13">
        <v>5</v>
      </c>
      <c r="Y38" s="11">
        <v>15</v>
      </c>
      <c r="Z38" s="11">
        <v>17</v>
      </c>
      <c r="AA38" s="25">
        <f t="shared" si="2"/>
        <v>2</v>
      </c>
    </row>
    <row r="39" spans="8:27" x14ac:dyDescent="0.25">
      <c r="H39" s="13">
        <v>6</v>
      </c>
      <c r="I39" s="11">
        <v>9</v>
      </c>
      <c r="J39" s="11">
        <v>13</v>
      </c>
      <c r="K39" s="25">
        <f t="shared" si="0"/>
        <v>4</v>
      </c>
      <c r="P39" s="13">
        <v>6</v>
      </c>
      <c r="Q39" s="11">
        <v>12</v>
      </c>
      <c r="R39" s="11">
        <v>11</v>
      </c>
      <c r="S39" s="26">
        <f t="shared" si="1"/>
        <v>-1</v>
      </c>
      <c r="X39" s="13">
        <v>6</v>
      </c>
      <c r="Y39" s="11">
        <v>15</v>
      </c>
      <c r="Z39" s="11">
        <v>19</v>
      </c>
      <c r="AA39" s="25">
        <f t="shared" si="2"/>
        <v>4</v>
      </c>
    </row>
    <row r="40" spans="8:27" x14ac:dyDescent="0.25">
      <c r="H40" s="13">
        <v>7</v>
      </c>
      <c r="I40" s="11">
        <v>9</v>
      </c>
      <c r="J40" s="11">
        <v>17</v>
      </c>
      <c r="K40" s="25">
        <f t="shared" si="0"/>
        <v>8</v>
      </c>
      <c r="P40" s="13">
        <v>7</v>
      </c>
      <c r="Q40" s="11">
        <v>12</v>
      </c>
      <c r="R40" s="11">
        <v>12</v>
      </c>
      <c r="S40" s="25">
        <f t="shared" si="1"/>
        <v>0</v>
      </c>
      <c r="X40" s="13">
        <v>7</v>
      </c>
      <c r="Y40" s="11">
        <v>15</v>
      </c>
      <c r="Z40" s="11">
        <v>23</v>
      </c>
      <c r="AA40" s="25">
        <f t="shared" si="2"/>
        <v>8</v>
      </c>
    </row>
    <row r="41" spans="8:27" x14ac:dyDescent="0.25">
      <c r="H41" s="13">
        <v>8</v>
      </c>
      <c r="I41" s="11">
        <v>9</v>
      </c>
      <c r="J41" s="11">
        <v>10</v>
      </c>
      <c r="K41" s="25">
        <f t="shared" si="0"/>
        <v>1</v>
      </c>
      <c r="P41" s="13">
        <v>8</v>
      </c>
      <c r="Q41" s="11">
        <v>12</v>
      </c>
      <c r="R41" s="11">
        <v>21</v>
      </c>
      <c r="S41" s="25">
        <f t="shared" si="1"/>
        <v>9</v>
      </c>
      <c r="X41" s="13">
        <v>8</v>
      </c>
      <c r="Y41" s="11">
        <v>15</v>
      </c>
      <c r="Z41" s="11">
        <v>22</v>
      </c>
      <c r="AA41" s="25">
        <f t="shared" si="2"/>
        <v>7</v>
      </c>
    </row>
    <row r="42" spans="8:27" x14ac:dyDescent="0.25">
      <c r="H42" s="13">
        <v>9</v>
      </c>
      <c r="I42" s="11">
        <v>9</v>
      </c>
      <c r="J42" s="11">
        <v>9</v>
      </c>
      <c r="K42" s="25">
        <f t="shared" si="0"/>
        <v>0</v>
      </c>
      <c r="P42" s="13">
        <v>9</v>
      </c>
      <c r="Q42" s="11">
        <v>12</v>
      </c>
      <c r="R42" s="11">
        <v>18</v>
      </c>
      <c r="S42" s="25">
        <f t="shared" si="1"/>
        <v>6</v>
      </c>
      <c r="X42" s="13">
        <v>9</v>
      </c>
      <c r="Y42" s="11">
        <v>15</v>
      </c>
      <c r="Z42" s="11">
        <v>18</v>
      </c>
      <c r="AA42" s="25">
        <f t="shared" si="2"/>
        <v>3</v>
      </c>
    </row>
    <row r="43" spans="8:27" x14ac:dyDescent="0.25">
      <c r="H43" s="13">
        <v>10</v>
      </c>
      <c r="I43" s="11">
        <v>9</v>
      </c>
      <c r="J43" s="11">
        <v>8</v>
      </c>
      <c r="K43" s="26">
        <f t="shared" si="0"/>
        <v>-1</v>
      </c>
      <c r="P43" s="13">
        <v>10</v>
      </c>
      <c r="Q43" s="11">
        <v>12</v>
      </c>
      <c r="R43" s="11">
        <v>19</v>
      </c>
      <c r="S43" s="25">
        <f t="shared" si="1"/>
        <v>7</v>
      </c>
      <c r="X43" s="13">
        <v>10</v>
      </c>
      <c r="Y43" s="11">
        <v>15</v>
      </c>
      <c r="Z43" s="11">
        <v>15</v>
      </c>
      <c r="AA43" s="25">
        <f t="shared" si="2"/>
        <v>0</v>
      </c>
    </row>
    <row r="44" spans="8:27" x14ac:dyDescent="0.25">
      <c r="H44" s="13">
        <v>11</v>
      </c>
      <c r="I44" s="11">
        <v>9</v>
      </c>
      <c r="J44" s="11">
        <v>9</v>
      </c>
      <c r="K44" s="25">
        <f t="shared" si="0"/>
        <v>0</v>
      </c>
      <c r="P44" s="13">
        <v>11</v>
      </c>
      <c r="Q44" s="11">
        <v>12</v>
      </c>
      <c r="R44" s="11">
        <v>11</v>
      </c>
      <c r="S44" s="26">
        <f t="shared" si="1"/>
        <v>-1</v>
      </c>
      <c r="X44" s="13">
        <v>11</v>
      </c>
      <c r="Y44" s="11">
        <v>15</v>
      </c>
      <c r="Z44" s="11">
        <v>14</v>
      </c>
      <c r="AA44" s="26">
        <f t="shared" si="2"/>
        <v>-1</v>
      </c>
    </row>
    <row r="45" spans="8:27" x14ac:dyDescent="0.25">
      <c r="H45" s="13">
        <v>12</v>
      </c>
      <c r="I45" s="11">
        <v>9</v>
      </c>
      <c r="J45" s="11">
        <v>10</v>
      </c>
      <c r="K45" s="25">
        <f t="shared" si="0"/>
        <v>1</v>
      </c>
      <c r="P45" s="13">
        <v>12</v>
      </c>
      <c r="Q45" s="11">
        <v>12</v>
      </c>
      <c r="R45" s="11">
        <v>12</v>
      </c>
      <c r="S45" s="25">
        <f t="shared" si="1"/>
        <v>0</v>
      </c>
      <c r="X45" s="13">
        <v>12</v>
      </c>
      <c r="Y45" s="11">
        <v>15</v>
      </c>
      <c r="Z45" s="11">
        <v>19</v>
      </c>
      <c r="AA45" s="25">
        <f t="shared" si="2"/>
        <v>4</v>
      </c>
    </row>
    <row r="46" spans="8:27" x14ac:dyDescent="0.25">
      <c r="H46" s="13">
        <v>13</v>
      </c>
      <c r="I46" s="11">
        <v>9</v>
      </c>
      <c r="J46" s="11">
        <v>14</v>
      </c>
      <c r="K46" s="25">
        <f t="shared" si="0"/>
        <v>5</v>
      </c>
      <c r="P46" s="13">
        <v>13</v>
      </c>
      <c r="Q46" s="11">
        <v>12</v>
      </c>
      <c r="R46" s="11">
        <v>17</v>
      </c>
      <c r="S46" s="25">
        <f t="shared" si="1"/>
        <v>5</v>
      </c>
      <c r="X46" s="13">
        <v>13</v>
      </c>
      <c r="Y46" s="11">
        <v>15</v>
      </c>
      <c r="Z46" s="11">
        <v>16</v>
      </c>
      <c r="AA46" s="25">
        <f t="shared" si="2"/>
        <v>1</v>
      </c>
    </row>
    <row r="47" spans="8:27" x14ac:dyDescent="0.25">
      <c r="H47" s="13">
        <v>14</v>
      </c>
      <c r="I47" s="11">
        <v>9</v>
      </c>
      <c r="J47" s="11">
        <v>7</v>
      </c>
      <c r="K47" s="26">
        <f t="shared" si="0"/>
        <v>-2</v>
      </c>
      <c r="P47" s="13">
        <v>14</v>
      </c>
      <c r="Q47" s="11">
        <v>12</v>
      </c>
      <c r="R47" s="11">
        <v>19</v>
      </c>
      <c r="S47" s="25">
        <f t="shared" si="1"/>
        <v>7</v>
      </c>
      <c r="X47" s="13">
        <v>14</v>
      </c>
      <c r="Y47" s="11">
        <v>15</v>
      </c>
      <c r="Z47" s="11">
        <v>22</v>
      </c>
      <c r="AA47" s="25">
        <f t="shared" si="2"/>
        <v>7</v>
      </c>
    </row>
    <row r="48" spans="8:27" x14ac:dyDescent="0.25">
      <c r="H48" s="13">
        <v>15</v>
      </c>
      <c r="I48" s="11">
        <v>9</v>
      </c>
      <c r="J48" s="11">
        <v>9</v>
      </c>
      <c r="K48" s="25">
        <f t="shared" si="0"/>
        <v>0</v>
      </c>
      <c r="P48" s="13">
        <v>15</v>
      </c>
      <c r="Q48" s="11">
        <v>12</v>
      </c>
      <c r="R48" s="11">
        <v>20</v>
      </c>
      <c r="S48" s="25">
        <f t="shared" si="1"/>
        <v>8</v>
      </c>
      <c r="X48" s="13">
        <v>15</v>
      </c>
      <c r="Y48" s="11">
        <v>15</v>
      </c>
      <c r="Z48" s="11">
        <v>21</v>
      </c>
      <c r="AA48" s="25">
        <f t="shared" si="2"/>
        <v>6</v>
      </c>
    </row>
    <row r="49" spans="8:27" x14ac:dyDescent="0.25">
      <c r="H49" s="13">
        <v>16</v>
      </c>
      <c r="I49" s="11">
        <v>9</v>
      </c>
      <c r="J49" s="11">
        <v>15</v>
      </c>
      <c r="K49" s="25">
        <f t="shared" si="0"/>
        <v>6</v>
      </c>
      <c r="P49" s="13">
        <v>16</v>
      </c>
      <c r="Q49" s="11">
        <v>12</v>
      </c>
      <c r="R49" s="11">
        <v>18</v>
      </c>
      <c r="S49" s="25">
        <f t="shared" si="1"/>
        <v>6</v>
      </c>
      <c r="X49" s="13">
        <v>16</v>
      </c>
      <c r="Y49" s="11">
        <v>15</v>
      </c>
      <c r="Z49" s="11">
        <v>14</v>
      </c>
      <c r="AA49" s="26">
        <f t="shared" si="2"/>
        <v>-1</v>
      </c>
    </row>
    <row r="50" spans="8:27" x14ac:dyDescent="0.25">
      <c r="H50" s="13">
        <v>17</v>
      </c>
      <c r="I50" s="11">
        <v>9</v>
      </c>
      <c r="J50" s="11">
        <v>11</v>
      </c>
      <c r="K50" s="25">
        <f t="shared" si="0"/>
        <v>2</v>
      </c>
      <c r="P50" s="13">
        <v>17</v>
      </c>
      <c r="Q50" s="11">
        <v>12</v>
      </c>
      <c r="R50" s="11">
        <v>17</v>
      </c>
      <c r="S50" s="25">
        <f t="shared" si="1"/>
        <v>5</v>
      </c>
      <c r="X50" s="13">
        <v>17</v>
      </c>
      <c r="Y50" s="11">
        <v>15</v>
      </c>
      <c r="Z50" s="11">
        <v>13</v>
      </c>
      <c r="AA50" s="26">
        <f t="shared" si="2"/>
        <v>-2</v>
      </c>
    </row>
    <row r="51" spans="8:27" x14ac:dyDescent="0.25">
      <c r="H51" s="13">
        <v>18</v>
      </c>
      <c r="I51" s="11">
        <v>9</v>
      </c>
      <c r="J51" s="11">
        <v>10</v>
      </c>
      <c r="K51" s="25">
        <f t="shared" si="0"/>
        <v>1</v>
      </c>
      <c r="P51" s="13">
        <v>18</v>
      </c>
      <c r="Q51" s="11">
        <v>12</v>
      </c>
      <c r="R51" s="11">
        <v>12</v>
      </c>
      <c r="S51" s="25">
        <f t="shared" si="1"/>
        <v>0</v>
      </c>
      <c r="X51" s="13">
        <v>18</v>
      </c>
      <c r="Y51" s="11">
        <v>15</v>
      </c>
      <c r="Z51" s="11">
        <v>18</v>
      </c>
      <c r="AA51" s="25">
        <f t="shared" si="2"/>
        <v>3</v>
      </c>
    </row>
    <row r="52" spans="8:27" x14ac:dyDescent="0.25">
      <c r="H52" s="13">
        <v>19</v>
      </c>
      <c r="I52" s="11">
        <v>9</v>
      </c>
      <c r="J52" s="11">
        <v>8</v>
      </c>
      <c r="K52" s="26">
        <f t="shared" si="0"/>
        <v>-1</v>
      </c>
      <c r="P52" s="13">
        <v>19</v>
      </c>
      <c r="Q52" s="11">
        <v>12</v>
      </c>
      <c r="R52" s="11">
        <v>14</v>
      </c>
      <c r="S52" s="25">
        <f t="shared" si="1"/>
        <v>2</v>
      </c>
      <c r="X52" s="13">
        <v>19</v>
      </c>
      <c r="Y52" s="11">
        <v>15</v>
      </c>
      <c r="Z52" s="11">
        <v>16</v>
      </c>
      <c r="AA52" s="25">
        <f t="shared" si="2"/>
        <v>1</v>
      </c>
    </row>
    <row r="53" spans="8:27" x14ac:dyDescent="0.25">
      <c r="H53" s="13">
        <v>20</v>
      </c>
      <c r="I53" s="11">
        <v>9</v>
      </c>
      <c r="J53" s="11">
        <v>16</v>
      </c>
      <c r="K53" s="25">
        <f t="shared" si="0"/>
        <v>7</v>
      </c>
      <c r="P53" s="13">
        <v>20</v>
      </c>
      <c r="Q53" s="11">
        <v>12</v>
      </c>
      <c r="R53" s="11">
        <v>15</v>
      </c>
      <c r="S53" s="25">
        <f t="shared" si="1"/>
        <v>3</v>
      </c>
      <c r="X53" s="13">
        <v>20</v>
      </c>
      <c r="Y53" s="11">
        <v>15</v>
      </c>
      <c r="Z53" s="11">
        <v>15</v>
      </c>
      <c r="AA53" s="25">
        <f t="shared" si="2"/>
        <v>0</v>
      </c>
    </row>
    <row r="54" spans="8:27" x14ac:dyDescent="0.25">
      <c r="H54" s="13">
        <v>21</v>
      </c>
      <c r="I54" s="11">
        <v>9</v>
      </c>
      <c r="J54" s="11">
        <v>9</v>
      </c>
      <c r="K54" s="25">
        <f t="shared" si="0"/>
        <v>0</v>
      </c>
      <c r="P54" s="13">
        <v>21</v>
      </c>
      <c r="Q54" s="11">
        <v>12</v>
      </c>
      <c r="R54" s="11">
        <v>16</v>
      </c>
      <c r="S54" s="25">
        <f t="shared" si="1"/>
        <v>4</v>
      </c>
      <c r="X54" s="13">
        <v>21</v>
      </c>
      <c r="Y54" s="11">
        <v>15</v>
      </c>
      <c r="Z54" s="11">
        <v>19</v>
      </c>
      <c r="AA54" s="25">
        <f t="shared" si="2"/>
        <v>4</v>
      </c>
    </row>
    <row r="55" spans="8:27" x14ac:dyDescent="0.25">
      <c r="H55" s="13">
        <v>22</v>
      </c>
      <c r="I55" s="11">
        <v>9</v>
      </c>
      <c r="J55" s="11">
        <v>13</v>
      </c>
      <c r="K55" s="25">
        <f t="shared" si="0"/>
        <v>4</v>
      </c>
      <c r="P55" s="13">
        <v>22</v>
      </c>
      <c r="Q55" s="11">
        <v>12</v>
      </c>
      <c r="R55" s="11">
        <v>17</v>
      </c>
      <c r="S55" s="25">
        <f t="shared" si="1"/>
        <v>5</v>
      </c>
      <c r="X55" s="13">
        <v>22</v>
      </c>
      <c r="Y55" s="11">
        <v>15</v>
      </c>
      <c r="Z55" s="11">
        <v>17</v>
      </c>
      <c r="AA55" s="25">
        <f t="shared" si="2"/>
        <v>2</v>
      </c>
    </row>
    <row r="56" spans="8:27" x14ac:dyDescent="0.25">
      <c r="H56" s="13">
        <v>23</v>
      </c>
      <c r="I56" s="11">
        <v>9</v>
      </c>
      <c r="J56" s="11">
        <v>17</v>
      </c>
      <c r="K56" s="25">
        <f t="shared" si="0"/>
        <v>8</v>
      </c>
      <c r="P56" s="13">
        <v>23</v>
      </c>
      <c r="Q56" s="11">
        <v>12</v>
      </c>
      <c r="R56" s="11">
        <v>12</v>
      </c>
      <c r="S56" s="25">
        <f t="shared" si="1"/>
        <v>0</v>
      </c>
      <c r="X56" s="13">
        <v>23</v>
      </c>
      <c r="Y56" s="11">
        <v>15</v>
      </c>
      <c r="Z56" s="11">
        <v>20</v>
      </c>
      <c r="AA56" s="25">
        <f t="shared" si="2"/>
        <v>5</v>
      </c>
    </row>
    <row r="57" spans="8:27" x14ac:dyDescent="0.25">
      <c r="H57" s="13">
        <v>24</v>
      </c>
      <c r="I57" s="11">
        <v>9</v>
      </c>
      <c r="J57" s="11">
        <v>8</v>
      </c>
      <c r="K57" s="26">
        <f t="shared" si="0"/>
        <v>-1</v>
      </c>
      <c r="P57" s="13">
        <v>24</v>
      </c>
      <c r="Q57" s="11">
        <v>12</v>
      </c>
      <c r="R57" s="11">
        <v>11</v>
      </c>
      <c r="S57" s="26">
        <f t="shared" si="1"/>
        <v>-1</v>
      </c>
      <c r="X57" s="13">
        <v>24</v>
      </c>
      <c r="Y57" s="11">
        <v>15</v>
      </c>
      <c r="Z57" s="11">
        <v>16</v>
      </c>
      <c r="AA57" s="25">
        <f t="shared" si="2"/>
        <v>1</v>
      </c>
    </row>
    <row r="58" spans="8:27" x14ac:dyDescent="0.25">
      <c r="H58" s="13">
        <v>25</v>
      </c>
      <c r="I58" s="11">
        <v>9</v>
      </c>
      <c r="J58" s="11">
        <v>10</v>
      </c>
      <c r="K58" s="25">
        <f t="shared" si="0"/>
        <v>1</v>
      </c>
      <c r="P58" s="13">
        <v>25</v>
      </c>
      <c r="Q58" s="11">
        <v>12</v>
      </c>
      <c r="R58" s="11">
        <v>10</v>
      </c>
      <c r="S58" s="26">
        <f t="shared" si="1"/>
        <v>-2</v>
      </c>
      <c r="X58" s="13">
        <v>25</v>
      </c>
      <c r="Y58" s="11">
        <v>15</v>
      </c>
      <c r="Z58" s="11">
        <v>17</v>
      </c>
      <c r="AA58" s="25">
        <f t="shared" si="2"/>
        <v>2</v>
      </c>
    </row>
    <row r="59" spans="8:27" x14ac:dyDescent="0.25">
      <c r="H59" s="13">
        <v>26</v>
      </c>
      <c r="I59" s="11">
        <v>9</v>
      </c>
      <c r="J59" s="11">
        <v>12</v>
      </c>
      <c r="K59" s="25">
        <f t="shared" si="0"/>
        <v>3</v>
      </c>
      <c r="P59" s="13">
        <v>26</v>
      </c>
      <c r="Q59" s="11">
        <v>12</v>
      </c>
      <c r="R59" s="11">
        <v>18</v>
      </c>
      <c r="S59" s="25">
        <f t="shared" si="1"/>
        <v>6</v>
      </c>
      <c r="X59" s="13">
        <v>26</v>
      </c>
      <c r="Y59" s="11">
        <v>15</v>
      </c>
      <c r="Z59" s="11">
        <v>16</v>
      </c>
      <c r="AA59" s="25">
        <f t="shared" si="2"/>
        <v>1</v>
      </c>
    </row>
    <row r="60" spans="8:27" x14ac:dyDescent="0.25">
      <c r="H60" s="13">
        <v>27</v>
      </c>
      <c r="I60" s="11">
        <v>9</v>
      </c>
      <c r="J60" s="11">
        <v>15</v>
      </c>
      <c r="K60" s="25">
        <f t="shared" si="0"/>
        <v>6</v>
      </c>
      <c r="P60" s="13">
        <v>27</v>
      </c>
      <c r="Q60" s="11">
        <v>12</v>
      </c>
      <c r="R60" s="11">
        <v>13</v>
      </c>
      <c r="S60" s="25">
        <f t="shared" si="1"/>
        <v>1</v>
      </c>
      <c r="X60" s="13">
        <v>27</v>
      </c>
      <c r="Y60" s="11">
        <v>15</v>
      </c>
      <c r="Z60" s="11">
        <v>15</v>
      </c>
      <c r="AA60" s="25">
        <f t="shared" si="2"/>
        <v>0</v>
      </c>
    </row>
    <row r="61" spans="8:27" x14ac:dyDescent="0.25">
      <c r="H61" s="13">
        <v>28</v>
      </c>
      <c r="I61" s="11">
        <v>9</v>
      </c>
      <c r="J61" s="11">
        <v>11</v>
      </c>
      <c r="K61" s="25">
        <f t="shared" si="0"/>
        <v>2</v>
      </c>
      <c r="P61" s="13">
        <v>28</v>
      </c>
      <c r="Q61" s="11">
        <v>12</v>
      </c>
      <c r="R61" s="11">
        <v>18</v>
      </c>
      <c r="S61" s="25">
        <f t="shared" si="1"/>
        <v>6</v>
      </c>
      <c r="X61" s="13">
        <v>28</v>
      </c>
      <c r="Y61" s="11">
        <v>15</v>
      </c>
      <c r="Z61" s="11">
        <v>17</v>
      </c>
      <c r="AA61" s="25">
        <f t="shared" si="2"/>
        <v>2</v>
      </c>
    </row>
    <row r="62" spans="8:27" x14ac:dyDescent="0.25">
      <c r="H62" s="13">
        <v>29</v>
      </c>
      <c r="I62" s="11">
        <v>9</v>
      </c>
      <c r="J62" s="11">
        <v>8</v>
      </c>
      <c r="K62" s="26">
        <f t="shared" si="0"/>
        <v>-1</v>
      </c>
      <c r="P62" s="13">
        <v>29</v>
      </c>
      <c r="Q62" s="11">
        <v>12</v>
      </c>
      <c r="R62" s="11">
        <v>12</v>
      </c>
      <c r="S62" s="25">
        <f t="shared" si="1"/>
        <v>0</v>
      </c>
      <c r="X62" s="13">
        <v>29</v>
      </c>
      <c r="Y62" s="11">
        <v>15</v>
      </c>
      <c r="Z62" s="11">
        <v>21</v>
      </c>
      <c r="AA62" s="25">
        <f t="shared" si="2"/>
        <v>6</v>
      </c>
    </row>
    <row r="63" spans="8:27" x14ac:dyDescent="0.25">
      <c r="H63" s="13">
        <v>30</v>
      </c>
      <c r="I63" s="11">
        <v>9</v>
      </c>
      <c r="J63" s="11">
        <v>12</v>
      </c>
      <c r="K63" s="25">
        <f t="shared" si="0"/>
        <v>3</v>
      </c>
      <c r="P63" s="13">
        <v>30</v>
      </c>
      <c r="Q63" s="11">
        <v>12</v>
      </c>
      <c r="R63" s="11">
        <v>19</v>
      </c>
      <c r="S63" s="25">
        <f t="shared" si="1"/>
        <v>7</v>
      </c>
      <c r="X63" s="13">
        <v>30</v>
      </c>
      <c r="Y63" s="11">
        <v>15</v>
      </c>
      <c r="Z63" s="11">
        <v>20</v>
      </c>
      <c r="AA63" s="25">
        <f t="shared" si="2"/>
        <v>5</v>
      </c>
    </row>
    <row r="64" spans="8:27" x14ac:dyDescent="0.25">
      <c r="H64" s="13">
        <v>31</v>
      </c>
      <c r="I64" s="11">
        <v>9</v>
      </c>
      <c r="J64" s="11">
        <v>14</v>
      </c>
      <c r="K64" s="25">
        <f t="shared" si="0"/>
        <v>5</v>
      </c>
      <c r="P64" s="13">
        <v>31</v>
      </c>
      <c r="Q64" s="11">
        <v>12</v>
      </c>
      <c r="R64" s="11">
        <v>14</v>
      </c>
      <c r="S64" s="25">
        <f t="shared" si="1"/>
        <v>2</v>
      </c>
      <c r="X64" s="13">
        <v>31</v>
      </c>
      <c r="Y64" s="11">
        <v>15</v>
      </c>
      <c r="Z64" s="11">
        <v>18</v>
      </c>
      <c r="AA64" s="25">
        <f t="shared" si="2"/>
        <v>3</v>
      </c>
    </row>
    <row r="65" spans="6:27" ht="30.75" thickBot="1" x14ac:dyDescent="0.3">
      <c r="F65" s="12"/>
      <c r="H65" s="30" t="s">
        <v>18</v>
      </c>
      <c r="I65" s="31">
        <f>SUM(I34:I64)</f>
        <v>279</v>
      </c>
      <c r="J65" s="31">
        <f>SUM(J34:J64)</f>
        <v>336</v>
      </c>
      <c r="K65" s="32">
        <f t="shared" si="0"/>
        <v>57</v>
      </c>
      <c r="P65" s="30" t="s">
        <v>18</v>
      </c>
      <c r="Q65" s="31">
        <f>SUM(Q34:Q64)</f>
        <v>372</v>
      </c>
      <c r="R65" s="31">
        <f>SUM(R34:R64)</f>
        <v>466</v>
      </c>
      <c r="S65" s="32">
        <f>R65-Q65</f>
        <v>94</v>
      </c>
      <c r="X65" s="30" t="s">
        <v>18</v>
      </c>
      <c r="Y65" s="31">
        <f>SUM(Y34:Y64)</f>
        <v>465</v>
      </c>
      <c r="Z65" s="31">
        <f>SUM(Z34:Z64)</f>
        <v>549</v>
      </c>
      <c r="AA65" s="32">
        <f>Z65-Y65</f>
        <v>84</v>
      </c>
    </row>
  </sheetData>
  <mergeCells count="14">
    <mergeCell ref="B8:C8"/>
    <mergeCell ref="E8:F8"/>
    <mergeCell ref="B6:F6"/>
    <mergeCell ref="B2:F2"/>
    <mergeCell ref="B3:F3"/>
    <mergeCell ref="B4:F4"/>
    <mergeCell ref="B5:F5"/>
    <mergeCell ref="P32:S32"/>
    <mergeCell ref="X32:AA32"/>
    <mergeCell ref="B9:C9"/>
    <mergeCell ref="B17:C17"/>
    <mergeCell ref="E17:F17"/>
    <mergeCell ref="H32:K32"/>
    <mergeCell ref="E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TAREA PASTELERIA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NATA</cp:lastModifiedBy>
  <dcterms:created xsi:type="dcterms:W3CDTF">2023-04-11T01:21:01Z</dcterms:created>
  <dcterms:modified xsi:type="dcterms:W3CDTF">2023-04-17T22:02:56Z</dcterms:modified>
</cp:coreProperties>
</file>