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\Documents\"/>
    </mc:Choice>
  </mc:AlternateContent>
  <xr:revisionPtr revIDLastSave="0" documentId="13_ncr:1_{C9953ED3-7EC8-4C58-A5F2-A39B0F131EE9}" xr6:coauthVersionLast="47" xr6:coauthVersionMax="47" xr10:uidLastSave="{00000000-0000-0000-0000-000000000000}"/>
  <bookViews>
    <workbookView xWindow="-108" yWindow="-108" windowWidth="23256" windowHeight="12456" activeTab="6" xr2:uid="{52A65CE6-FAA5-4F61-9A50-992877EF57F7}"/>
  </bookViews>
  <sheets>
    <sheet name="PREGUNTA 1" sheetId="1" r:id="rId1"/>
    <sheet name="PREGUNTA 2" sheetId="2" r:id="rId2"/>
    <sheet name="PREGUNTA 3" sheetId="3" r:id="rId3"/>
    <sheet name="PREGUNTA 4" sheetId="4" r:id="rId4"/>
    <sheet name="PREGUNTA 5" sheetId="5" r:id="rId5"/>
    <sheet name="PREGUNTA 6" sheetId="6" r:id="rId6"/>
    <sheet name="PREGUNTA 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6" l="1"/>
  <c r="C24" i="6"/>
  <c r="C11" i="6"/>
  <c r="C12" i="6"/>
  <c r="C30" i="4"/>
  <c r="C31" i="4"/>
  <c r="C32" i="4"/>
  <c r="C33" i="4"/>
  <c r="C34" i="4"/>
  <c r="C35" i="4"/>
  <c r="C36" i="4"/>
  <c r="C37" i="4"/>
  <c r="C38" i="4"/>
  <c r="C39" i="4"/>
  <c r="C40" i="4"/>
  <c r="C29" i="4"/>
  <c r="C13" i="3"/>
  <c r="C25" i="1"/>
  <c r="C8" i="1"/>
  <c r="G37" i="7"/>
  <c r="G38" i="7"/>
  <c r="G39" i="7"/>
  <c r="G36" i="7"/>
  <c r="F37" i="7"/>
  <c r="F38" i="7"/>
  <c r="F39" i="7"/>
  <c r="F36" i="7"/>
  <c r="E37" i="7"/>
  <c r="E38" i="7" s="1"/>
  <c r="D39" i="7" s="1"/>
  <c r="E36" i="7"/>
  <c r="D37" i="7"/>
  <c r="D36" i="7"/>
  <c r="C36" i="7"/>
  <c r="C35" i="7"/>
  <c r="G43" i="6"/>
  <c r="G44" i="6"/>
  <c r="G45" i="6"/>
  <c r="G46" i="6"/>
  <c r="G47" i="6"/>
  <c r="G48" i="6"/>
  <c r="G42" i="6"/>
  <c r="F43" i="6"/>
  <c r="F44" i="6"/>
  <c r="F45" i="6"/>
  <c r="F46" i="6"/>
  <c r="F47" i="6"/>
  <c r="F48" i="6"/>
  <c r="F42" i="6"/>
  <c r="E48" i="6"/>
  <c r="E43" i="6"/>
  <c r="D44" i="6" s="1"/>
  <c r="E42" i="6"/>
  <c r="D43" i="6" s="1"/>
  <c r="D42" i="6"/>
  <c r="C42" i="6"/>
  <c r="C41" i="6"/>
  <c r="C57" i="5"/>
  <c r="C56" i="5"/>
  <c r="G57" i="5"/>
  <c r="G58" i="5"/>
  <c r="G56" i="5"/>
  <c r="F57" i="5"/>
  <c r="F58" i="5"/>
  <c r="F56" i="5"/>
  <c r="D57" i="5"/>
  <c r="E70" i="4"/>
  <c r="D58" i="5"/>
  <c r="D56" i="5"/>
  <c r="C55" i="5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70" i="4"/>
  <c r="C71" i="4"/>
  <c r="C70" i="4"/>
  <c r="F71" i="4" s="1"/>
  <c r="C51" i="3"/>
  <c r="C50" i="3"/>
  <c r="E50" i="3" s="1"/>
  <c r="F51" i="3" s="1"/>
  <c r="G51" i="3" s="1"/>
  <c r="F108" i="2"/>
  <c r="F113" i="2"/>
  <c r="F70" i="4"/>
  <c r="D71" i="4"/>
  <c r="D72" i="4"/>
  <c r="D73" i="4"/>
  <c r="D70" i="4"/>
  <c r="D50" i="3"/>
  <c r="C69" i="4"/>
  <c r="G50" i="3"/>
  <c r="F50" i="3"/>
  <c r="E93" i="2"/>
  <c r="E94" i="2"/>
  <c r="E92" i="2"/>
  <c r="F94" i="2" s="1"/>
  <c r="G94" i="2" s="1"/>
  <c r="D92" i="2"/>
  <c r="G57" i="1"/>
  <c r="G58" i="1"/>
  <c r="G59" i="1"/>
  <c r="G60" i="1"/>
  <c r="G61" i="1"/>
  <c r="G62" i="1"/>
  <c r="G63" i="1"/>
  <c r="G64" i="1"/>
  <c r="G65" i="1"/>
  <c r="G66" i="1"/>
  <c r="G67" i="1"/>
  <c r="G56" i="1"/>
  <c r="F67" i="1"/>
  <c r="F57" i="1"/>
  <c r="F58" i="1"/>
  <c r="F59" i="1"/>
  <c r="F60" i="1"/>
  <c r="F61" i="1"/>
  <c r="F62" i="1"/>
  <c r="F63" i="1"/>
  <c r="F64" i="1"/>
  <c r="F65" i="1"/>
  <c r="F66" i="1"/>
  <c r="F56" i="1"/>
  <c r="D57" i="1"/>
  <c r="D56" i="1"/>
  <c r="E56" i="1"/>
  <c r="C56" i="1"/>
  <c r="C92" i="2"/>
  <c r="C55" i="1"/>
  <c r="G93" i="2"/>
  <c r="G92" i="2"/>
  <c r="F93" i="2"/>
  <c r="F92" i="2"/>
  <c r="D93" i="2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C91" i="2"/>
  <c r="C62" i="2"/>
  <c r="C38" i="2"/>
  <c r="C8" i="2"/>
  <c r="C40" i="2"/>
  <c r="C9" i="4"/>
  <c r="D38" i="7" l="1"/>
  <c r="C37" i="7"/>
  <c r="C38" i="7"/>
  <c r="C43" i="6"/>
  <c r="C44" i="6"/>
  <c r="F72" i="4"/>
  <c r="D74" i="4"/>
  <c r="D51" i="3"/>
  <c r="C57" i="1"/>
  <c r="E57" i="1" s="1"/>
  <c r="C93" i="2"/>
  <c r="C94" i="2" s="1"/>
  <c r="C39" i="7" l="1"/>
  <c r="E39" i="7"/>
  <c r="E44" i="6"/>
  <c r="D45" i="6" s="1"/>
  <c r="E71" i="4"/>
  <c r="E51" i="3"/>
  <c r="F95" i="2"/>
  <c r="G95" i="2" s="1"/>
  <c r="C58" i="1"/>
  <c r="C95" i="2"/>
  <c r="E95" i="2" s="1"/>
  <c r="C45" i="6" l="1"/>
  <c r="D75" i="4"/>
  <c r="C72" i="4"/>
  <c r="D52" i="3"/>
  <c r="C52" i="3"/>
  <c r="E52" i="3" s="1"/>
  <c r="F52" i="3"/>
  <c r="G52" i="3" s="1"/>
  <c r="C96" i="2"/>
  <c r="E96" i="2" s="1"/>
  <c r="F96" i="2"/>
  <c r="G96" i="2" s="1"/>
  <c r="E58" i="1"/>
  <c r="D58" i="1"/>
  <c r="C59" i="1" s="1"/>
  <c r="C97" i="2"/>
  <c r="E97" i="2" s="1"/>
  <c r="E45" i="6" l="1"/>
  <c r="D46" i="6" s="1"/>
  <c r="C53" i="3"/>
  <c r="D53" i="3"/>
  <c r="F53" i="3"/>
  <c r="G53" i="3" s="1"/>
  <c r="E72" i="4"/>
  <c r="F73" i="4"/>
  <c r="E53" i="3"/>
  <c r="F97" i="2"/>
  <c r="G97" i="2" s="1"/>
  <c r="F98" i="2"/>
  <c r="G98" i="2" s="1"/>
  <c r="C60" i="1"/>
  <c r="E59" i="1"/>
  <c r="D59" i="1"/>
  <c r="C98" i="2"/>
  <c r="E98" i="2" s="1"/>
  <c r="C46" i="6" l="1"/>
  <c r="D76" i="4"/>
  <c r="C73" i="4"/>
  <c r="E73" i="4" s="1"/>
  <c r="C54" i="3"/>
  <c r="E54" i="3" s="1"/>
  <c r="D54" i="3"/>
  <c r="F74" i="4"/>
  <c r="F54" i="3"/>
  <c r="G54" i="3" s="1"/>
  <c r="F99" i="2"/>
  <c r="G99" i="2" s="1"/>
  <c r="C61" i="1"/>
  <c r="E60" i="1"/>
  <c r="D60" i="1"/>
  <c r="C99" i="2"/>
  <c r="E99" i="2" s="1"/>
  <c r="E46" i="6" l="1"/>
  <c r="D47" i="6" s="1"/>
  <c r="D77" i="4"/>
  <c r="C74" i="4"/>
  <c r="F75" i="4" s="1"/>
  <c r="C55" i="3"/>
  <c r="D55" i="3"/>
  <c r="F55" i="3"/>
  <c r="G55" i="3" s="1"/>
  <c r="E74" i="4"/>
  <c r="E55" i="3"/>
  <c r="C56" i="3" s="1"/>
  <c r="F100" i="2"/>
  <c r="G100" i="2" s="1"/>
  <c r="C62" i="1"/>
  <c r="E61" i="1"/>
  <c r="D61" i="1"/>
  <c r="C100" i="2"/>
  <c r="E100" i="2" s="1"/>
  <c r="C47" i="6" l="1"/>
  <c r="D78" i="4"/>
  <c r="C75" i="4"/>
  <c r="E56" i="3"/>
  <c r="D56" i="3"/>
  <c r="F56" i="3"/>
  <c r="G56" i="3" s="1"/>
  <c r="F101" i="2"/>
  <c r="G101" i="2" s="1"/>
  <c r="C63" i="1"/>
  <c r="E62" i="1"/>
  <c r="D62" i="1"/>
  <c r="C101" i="2"/>
  <c r="E101" i="2" s="1"/>
  <c r="E47" i="6" l="1"/>
  <c r="D48" i="6" s="1"/>
  <c r="F76" i="4"/>
  <c r="E75" i="4"/>
  <c r="C76" i="4" s="1"/>
  <c r="F57" i="3"/>
  <c r="G57" i="3" s="1"/>
  <c r="C57" i="3"/>
  <c r="D57" i="3"/>
  <c r="F102" i="2"/>
  <c r="G102" i="2" s="1"/>
  <c r="D63" i="1"/>
  <c r="C64" i="1" s="1"/>
  <c r="E63" i="1"/>
  <c r="C102" i="2"/>
  <c r="E102" i="2" s="1"/>
  <c r="C48" i="6" l="1"/>
  <c r="D79" i="4"/>
  <c r="E57" i="3"/>
  <c r="C58" i="3" s="1"/>
  <c r="F103" i="2"/>
  <c r="G103" i="2" s="1"/>
  <c r="E64" i="1"/>
  <c r="D64" i="1"/>
  <c r="C65" i="1" s="1"/>
  <c r="C103" i="2"/>
  <c r="E103" i="2" s="1"/>
  <c r="F77" i="4" l="1"/>
  <c r="E76" i="4"/>
  <c r="C77" i="4" s="1"/>
  <c r="D58" i="3"/>
  <c r="F58" i="3"/>
  <c r="G58" i="3" s="1"/>
  <c r="F104" i="2"/>
  <c r="G104" i="2" s="1"/>
  <c r="D65" i="1"/>
  <c r="C66" i="1" s="1"/>
  <c r="E65" i="1"/>
  <c r="C104" i="2"/>
  <c r="E104" i="2" s="1"/>
  <c r="D80" i="4" l="1"/>
  <c r="E58" i="3"/>
  <c r="C59" i="3" s="1"/>
  <c r="F105" i="2"/>
  <c r="G105" i="2" s="1"/>
  <c r="E66" i="1"/>
  <c r="D66" i="1"/>
  <c r="C67" i="1"/>
  <c r="C105" i="2"/>
  <c r="E105" i="2" s="1"/>
  <c r="F78" i="4" l="1"/>
  <c r="E77" i="4"/>
  <c r="C78" i="4" s="1"/>
  <c r="D59" i="3"/>
  <c r="F59" i="3"/>
  <c r="G59" i="3" s="1"/>
  <c r="F106" i="2"/>
  <c r="G106" i="2" s="1"/>
  <c r="E67" i="1"/>
  <c r="D67" i="1"/>
  <c r="C106" i="2"/>
  <c r="E106" i="2" s="1"/>
  <c r="D81" i="4" l="1"/>
  <c r="E59" i="3"/>
  <c r="C60" i="3" s="1"/>
  <c r="F107" i="2"/>
  <c r="G107" i="2" s="1"/>
  <c r="C107" i="2"/>
  <c r="E107" i="2" s="1"/>
  <c r="F79" i="4" l="1"/>
  <c r="E78" i="4"/>
  <c r="C79" i="4" s="1"/>
  <c r="D60" i="3"/>
  <c r="F60" i="3"/>
  <c r="G60" i="3" s="1"/>
  <c r="G108" i="2"/>
  <c r="C108" i="2"/>
  <c r="E108" i="2" s="1"/>
  <c r="D82" i="4" l="1"/>
  <c r="E60" i="3"/>
  <c r="F109" i="2"/>
  <c r="G109" i="2" s="1"/>
  <c r="C109" i="2"/>
  <c r="E109" i="2" s="1"/>
  <c r="F80" i="4" l="1"/>
  <c r="E79" i="4"/>
  <c r="C80" i="4" s="1"/>
  <c r="F61" i="3"/>
  <c r="G61" i="3" s="1"/>
  <c r="C61" i="3"/>
  <c r="D61" i="3"/>
  <c r="F110" i="2"/>
  <c r="G110" i="2" s="1"/>
  <c r="C110" i="2"/>
  <c r="E110" i="2" s="1"/>
  <c r="D83" i="4" l="1"/>
  <c r="E61" i="3"/>
  <c r="F111" i="2"/>
  <c r="G111" i="2" s="1"/>
  <c r="C111" i="2"/>
  <c r="E111" i="2" s="1"/>
  <c r="F81" i="4" l="1"/>
  <c r="E80" i="4"/>
  <c r="C81" i="4" s="1"/>
  <c r="F62" i="3"/>
  <c r="G62" i="3" s="1"/>
  <c r="C62" i="3"/>
  <c r="D62" i="3"/>
  <c r="F112" i="2"/>
  <c r="G112" i="2" s="1"/>
  <c r="C112" i="2"/>
  <c r="E112" i="2" s="1"/>
  <c r="D84" i="4" l="1"/>
  <c r="E62" i="3"/>
  <c r="G113" i="2"/>
  <c r="C113" i="2"/>
  <c r="E113" i="2" s="1"/>
  <c r="F82" i="4" l="1"/>
  <c r="E81" i="4"/>
  <c r="C82" i="4" s="1"/>
  <c r="F63" i="3"/>
  <c r="G63" i="3" s="1"/>
  <c r="C63" i="3"/>
  <c r="D63" i="3"/>
  <c r="F114" i="2"/>
  <c r="G114" i="2" s="1"/>
  <c r="C114" i="2"/>
  <c r="E114" i="2" s="1"/>
  <c r="D85" i="4" l="1"/>
  <c r="E63" i="3"/>
  <c r="F115" i="2"/>
  <c r="G115" i="2" s="1"/>
  <c r="C115" i="2"/>
  <c r="E115" i="2" s="1"/>
  <c r="F83" i="4" l="1"/>
  <c r="E82" i="4"/>
  <c r="C83" i="4" s="1"/>
  <c r="F64" i="3"/>
  <c r="G64" i="3" s="1"/>
  <c r="C64" i="3"/>
  <c r="D64" i="3"/>
  <c r="F84" i="4" l="1"/>
  <c r="E83" i="4"/>
  <c r="C84" i="4" s="1"/>
  <c r="E64" i="3"/>
  <c r="F85" i="4" l="1"/>
  <c r="E84" i="4"/>
  <c r="F65" i="3"/>
  <c r="G65" i="3" s="1"/>
  <c r="C65" i="3"/>
  <c r="D65" i="3"/>
  <c r="C85" i="4" l="1"/>
  <c r="E85" i="4" s="1"/>
  <c r="E65" i="3"/>
  <c r="F66" i="3" l="1"/>
  <c r="G66" i="3" s="1"/>
  <c r="C66" i="3"/>
  <c r="D66" i="3"/>
  <c r="E66" i="3" l="1"/>
  <c r="F67" i="3" l="1"/>
  <c r="G67" i="3" s="1"/>
  <c r="C67" i="3"/>
  <c r="D67" i="3"/>
  <c r="E67" i="3" l="1"/>
  <c r="C27" i="7"/>
  <c r="C28" i="7" s="1"/>
  <c r="C29" i="7" s="1"/>
  <c r="C30" i="7" s="1"/>
  <c r="C26" i="7"/>
  <c r="C18" i="7"/>
  <c r="C19" i="7"/>
  <c r="C20" i="7"/>
  <c r="C17" i="7"/>
  <c r="E17" i="7"/>
  <c r="C8" i="7"/>
  <c r="C9" i="7"/>
  <c r="C10" i="7"/>
  <c r="C7" i="7"/>
  <c r="C31" i="6"/>
  <c r="C32" i="6" s="1"/>
  <c r="C33" i="6" s="1"/>
  <c r="C34" i="6" s="1"/>
  <c r="C30" i="6"/>
  <c r="C20" i="6"/>
  <c r="C21" i="6"/>
  <c r="C22" i="6"/>
  <c r="C19" i="6"/>
  <c r="E19" i="6"/>
  <c r="C8" i="6"/>
  <c r="C9" i="6"/>
  <c r="C10" i="6"/>
  <c r="C7" i="6"/>
  <c r="C38" i="5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25" i="5"/>
  <c r="C26" i="5"/>
  <c r="C27" i="5"/>
  <c r="C28" i="5"/>
  <c r="C29" i="5"/>
  <c r="C30" i="5"/>
  <c r="C31" i="5"/>
  <c r="C32" i="5"/>
  <c r="C24" i="5"/>
  <c r="E24" i="5"/>
  <c r="C9" i="5"/>
  <c r="C10" i="5"/>
  <c r="C11" i="5"/>
  <c r="C12" i="5"/>
  <c r="C13" i="5"/>
  <c r="C14" i="5"/>
  <c r="C8" i="5"/>
  <c r="C46" i="4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E27" i="4"/>
  <c r="C10" i="4"/>
  <c r="C11" i="4"/>
  <c r="C12" i="4"/>
  <c r="C13" i="4"/>
  <c r="C14" i="4"/>
  <c r="C15" i="4"/>
  <c r="C16" i="4"/>
  <c r="C17" i="4"/>
  <c r="C18" i="4"/>
  <c r="C19" i="4"/>
  <c r="C20" i="4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17" i="3"/>
  <c r="G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63" i="2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39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E36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38" i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26" i="1"/>
  <c r="C27" i="1"/>
  <c r="C28" i="1"/>
  <c r="C29" i="1"/>
  <c r="C30" i="1"/>
  <c r="C31" i="1"/>
  <c r="C32" i="1"/>
  <c r="E24" i="1"/>
  <c r="C9" i="1"/>
  <c r="C10" i="1"/>
  <c r="C11" i="1"/>
  <c r="C12" i="1"/>
  <c r="C13" i="1"/>
  <c r="C14" i="1"/>
  <c r="C15" i="1"/>
  <c r="C16" i="1"/>
  <c r="F68" i="3" l="1"/>
  <c r="G68" i="3" s="1"/>
  <c r="C68" i="3"/>
  <c r="D68" i="3"/>
  <c r="E68" i="3" l="1"/>
  <c r="F69" i="3" l="1"/>
  <c r="G69" i="3" s="1"/>
  <c r="C69" i="3"/>
  <c r="D69" i="3"/>
  <c r="E69" i="3" l="1"/>
  <c r="F70" i="3" l="1"/>
  <c r="G70" i="3" s="1"/>
  <c r="C70" i="3"/>
  <c r="D70" i="3"/>
  <c r="E70" i="3" l="1"/>
  <c r="F71" i="3" l="1"/>
  <c r="G71" i="3" s="1"/>
  <c r="C71" i="3"/>
  <c r="D71" i="3"/>
  <c r="E71" i="3" l="1"/>
  <c r="F72" i="3" l="1"/>
  <c r="G72" i="3" s="1"/>
  <c r="C72" i="3"/>
  <c r="D72" i="3"/>
  <c r="E72" i="3" l="1"/>
  <c r="F73" i="3" l="1"/>
  <c r="G73" i="3" s="1"/>
  <c r="C73" i="3"/>
  <c r="D73" i="3"/>
  <c r="E73" i="3" l="1"/>
  <c r="F74" i="3" l="1"/>
  <c r="G74" i="3" s="1"/>
  <c r="C74" i="3"/>
  <c r="D74" i="3"/>
  <c r="E74" i="3" l="1"/>
  <c r="F75" i="3" l="1"/>
  <c r="G75" i="3" s="1"/>
  <c r="C75" i="3"/>
  <c r="D75" i="3"/>
  <c r="E75" i="3" l="1"/>
  <c r="F76" i="3" l="1"/>
  <c r="G76" i="3" s="1"/>
  <c r="C76" i="3"/>
  <c r="D76" i="3"/>
  <c r="E76" i="3" l="1"/>
  <c r="F77" i="3" l="1"/>
  <c r="G77" i="3" s="1"/>
  <c r="C77" i="3"/>
  <c r="D77" i="3"/>
  <c r="E77" i="3" l="1"/>
  <c r="F78" i="3" l="1"/>
  <c r="G78" i="3" s="1"/>
  <c r="C78" i="3"/>
  <c r="D78" i="3"/>
  <c r="E78" i="3" l="1"/>
  <c r="F79" i="3" l="1"/>
  <c r="G79" i="3" s="1"/>
  <c r="C79" i="3"/>
  <c r="D79" i="3"/>
  <c r="E79" i="3" l="1"/>
  <c r="F80" i="3" l="1"/>
  <c r="G80" i="3" s="1"/>
  <c r="C80" i="3"/>
  <c r="D80" i="3"/>
  <c r="E80" i="3" l="1"/>
  <c r="F81" i="3" l="1"/>
  <c r="G81" i="3" s="1"/>
  <c r="C81" i="3"/>
  <c r="D81" i="3"/>
  <c r="E81" i="3" l="1"/>
  <c r="F82" i="3" l="1"/>
  <c r="G82" i="3" s="1"/>
  <c r="C82" i="3"/>
  <c r="D82" i="3"/>
  <c r="E82" i="3" l="1"/>
  <c r="F83" i="3" l="1"/>
  <c r="G83" i="3" s="1"/>
  <c r="C83" i="3"/>
  <c r="D83" i="3"/>
  <c r="E83" i="3" l="1"/>
  <c r="F84" i="3" l="1"/>
  <c r="G84" i="3" s="1"/>
  <c r="C84" i="3"/>
  <c r="D84" i="3"/>
  <c r="E84" i="3" l="1"/>
  <c r="F85" i="3" l="1"/>
  <c r="G85" i="3" s="1"/>
  <c r="C85" i="3"/>
  <c r="E85" i="3" s="1"/>
  <c r="D85" i="3"/>
  <c r="E56" i="5"/>
  <c r="D59" i="5" s="1"/>
  <c r="F59" i="5" l="1"/>
  <c r="G59" i="5" s="1"/>
  <c r="E57" i="5"/>
  <c r="C58" i="5" s="1"/>
  <c r="E58" i="5" s="1"/>
  <c r="F60" i="5"/>
  <c r="G60" i="5"/>
  <c r="C59" i="5" l="1"/>
  <c r="E59" i="5" s="1"/>
  <c r="D61" i="5"/>
  <c r="D60" i="5"/>
  <c r="F61" i="5" s="1"/>
  <c r="G61" i="5" s="1"/>
  <c r="F62" i="5" l="1"/>
  <c r="G62" i="5" s="1"/>
  <c r="C60" i="5"/>
  <c r="E60" i="5" s="1"/>
  <c r="D62" i="5"/>
  <c r="C61" i="5" l="1"/>
  <c r="E61" i="5" s="1"/>
  <c r="D63" i="5"/>
  <c r="F63" i="5"/>
  <c r="G63" i="5" s="1"/>
  <c r="F64" i="5" l="1"/>
  <c r="G64" i="5" s="1"/>
  <c r="C62" i="5"/>
  <c r="E62" i="5" s="1"/>
  <c r="D64" i="5"/>
  <c r="F65" i="5" s="1"/>
  <c r="G65" i="5" s="1"/>
  <c r="C63" i="5" l="1"/>
  <c r="E63" i="5" s="1"/>
  <c r="D65" i="5"/>
  <c r="F66" i="5" l="1"/>
  <c r="G66" i="5" s="1"/>
  <c r="C64" i="5"/>
  <c r="E64" i="5" s="1"/>
  <c r="C65" i="5" s="1"/>
  <c r="E65" i="5" s="1"/>
  <c r="C66" i="5" s="1"/>
  <c r="E66" i="5" s="1"/>
  <c r="D66" i="5"/>
</calcChain>
</file>

<file path=xl/sharedStrings.xml><?xml version="1.0" encoding="utf-8"?>
<sst xmlns="http://schemas.openxmlformats.org/spreadsheetml/2006/main" count="186" uniqueCount="55">
  <si>
    <t>Se te proporciona semanas la siguiente serie de tiempo de ventas semanales para un producto durante 12:</t>
  </si>
  <si>
    <t>Semana</t>
  </si>
  <si>
    <t>Ventas</t>
  </si>
  <si>
    <t>a) Calcula la media móvil simple utilizando un período de 3 semanas para las semanas 4 a 12.</t>
  </si>
  <si>
    <t>Pronostico</t>
  </si>
  <si>
    <t>b) Calcula la media móvil ponderada utilizando pesos 0.4, 0.3 y 0.3 para las semanas 5 a 12.</t>
  </si>
  <si>
    <t>a</t>
  </si>
  <si>
    <t>c) Calcula el pronóstico para la semana 13 utilizando suavizamiento simple con un factor de suavizado de 0.2.</t>
  </si>
  <si>
    <t>d) Calcula el pronóstico para la semana 13 utilizando suavizamiento triple con alfa = 0.2, beta = 0.2 y gamma = 0.3, suponiendo que la tendencia y la estacionalidad se inicien en 0.</t>
  </si>
  <si>
    <t>Se proporciona la siguiente serie de tiempo de ventas mensuales para un producto durante 24 meses:</t>
  </si>
  <si>
    <t>Mes</t>
  </si>
  <si>
    <t>a) Calcula la media móvil simple utilizando un período de 3 meses para los meses 4 a 24.</t>
  </si>
  <si>
    <t>b) Calcula la media móvil ponderada utilizando pesos 0.5, 0.3 y 0.2 para los meses 6 a 24.</t>
  </si>
  <si>
    <t>c) Calcula el pronóstico para el mes 25 utilizando suavizamiento simple con un factor de suavizado de 0.3.</t>
  </si>
  <si>
    <t>d) Calcula el pronóstico para el mes 25 utilizando suavizamiento triple con alfa = 0.3, beta = 0.2 y gamma = 0.4, suponiendo que la tendencia y la estacionalidad se inicien en 0.</t>
  </si>
  <si>
    <t>Dada la siguiente serie de tiempo mensual de ventas para un producto durante 36 meses:</t>
  </si>
  <si>
    <t>a) Calcula la media móvil simple utilizando un período de 4 meses para los meses 5 a 36.</t>
  </si>
  <si>
    <t>Media movil</t>
  </si>
  <si>
    <t>Ponderado</t>
  </si>
  <si>
    <t>b) Calcula la media móvil ponderada utilizando pesos 0.4, 0.3, 0.2 y 0.1 para los meses 9 a 36.</t>
  </si>
  <si>
    <t>c) Calcula el pronóstico para el mes 37 utilizando suavizamiento simple con un factor de suavizado de 0.1.</t>
  </si>
  <si>
    <t>Suavisamiento simple</t>
  </si>
  <si>
    <t>d) Calcula el pronóstico para el mes 37 utilizando suavizamiento triple con alfa = 0.1, beta = 0.2 y gamma = 0.3, suponiendo que la tendencia y la estacionalidad se inicien en 0.</t>
  </si>
  <si>
    <t>e) Calcula el error total medio (MAE) para cada método de pronóstico y compáralos.</t>
  </si>
  <si>
    <t>Se te proporciona la siguiente serie de tiempo de ventas trimestrales para un producto durante 16 trimestres:</t>
  </si>
  <si>
    <t>Trimestre</t>
  </si>
  <si>
    <t>a) Calcula la media móvil simple utilizando un período de 2 trimestres para los trimestres 5 a 16.</t>
  </si>
  <si>
    <t>b) Calcula la media móvil ponderada utilizando pesos 0.5 y 0.5 para los trimestres 9 a 16.</t>
  </si>
  <si>
    <t>c) Calcula el pronóstico para el trimestre 17 utilizando suavizamiento simple con un factor de suavizado de 0.2.</t>
  </si>
  <si>
    <t>d) Calcula el pronóstico para el trimestre 17 utilizando suavizamiento triple con alfa = 0.2, beta = 0.3 y gamma = 0.4, suponiendo que la tendencia y la estacionalidad se inicien en 0.</t>
  </si>
  <si>
    <t>Se te proporciona la siguiente serie de tiempo mensual de ventas para un producto durante 12 meses:</t>
  </si>
  <si>
    <t>a) Utiliza la media móvil simple con un período de 3 meses para pronosticar las ventas del mes 10.</t>
  </si>
  <si>
    <t>b) Utiliza la media móvil ponderada con pesos 0.5, 0.3 y 0.2 para los meses 8 a 12 para pronosticar las ventas del mes 10.</t>
  </si>
  <si>
    <t>c) Utiliza el suavizamiento simple con un factor de suavizado de 0.2 para pronosticar las ventas del mes 10.</t>
  </si>
  <si>
    <t>d) Utiliza el suavizamiento triple con alfa = 0.2, beta = 0.3 y gamma = 0.4 para pronosticar las ventas del mes 10.</t>
  </si>
  <si>
    <t>Se te proporciona la siguiente serie de tiempo trimestral de ventas para un producto durante 8 trimestres:</t>
  </si>
  <si>
    <t>a) Utiliza la media móvil simple con un período de 2 trimestres para pronosticar las ventas del trimestre 6.</t>
  </si>
  <si>
    <t>b) Utiliza la media móvil ponderada con pesos 0.4 y 0.6 para los trimestres 5 y 6 para pronosticar las ventas del trimestre 6.</t>
  </si>
  <si>
    <t>c) Utiliza el suavizamiento simple con un factor de suavizado de 0.3 para pronosticar las ventas del trimestre 6.</t>
  </si>
  <si>
    <t>d) Utiliza el suavizamiento triple con alfa = 0.3, beta = 0.4 y gamma = 0.2 para pronosticar las ventas del trimestre 6.</t>
  </si>
  <si>
    <t>Se te proporciona la siguiente serie de tiempo anual de ventas para un producto durante 5 años:</t>
  </si>
  <si>
    <t>Año</t>
  </si>
  <si>
    <t>a) Utiliza la media móvil simple con un período de 2 años para pronosticar las ventas del año 6.</t>
  </si>
  <si>
    <t>b) Utiliza la media móvil ponderada con pesos 0.3 y 0.7 para los años 4 y 5 para pronosticar las ventas del año 6.</t>
  </si>
  <si>
    <t>c) Utiliza el suavizamiento simple con un factor de suavizado de 0.1 para pronosticar las ventas del año 6.</t>
  </si>
  <si>
    <t>d) Utiliza el suavizamiento triple con alfa = 0.2, beta = 0.3 y gamma = 0.4 para pronosticar las ventas del año 6.</t>
  </si>
  <si>
    <t>Ft</t>
  </si>
  <si>
    <t>Tt</t>
  </si>
  <si>
    <t>St</t>
  </si>
  <si>
    <t>Yt</t>
  </si>
  <si>
    <t>Error</t>
  </si>
  <si>
    <t>P</t>
  </si>
  <si>
    <t>b</t>
  </si>
  <si>
    <t>y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</si>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</sst>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3" xfId="0" applyFont="1" applyFill="1" applyBorder="1"/>
    <xf numFmtId="0" fontId="0" fillId="0" borderId="4" xfId="0" applyBorder="1"/>
    <xf numFmtId="43" fontId="0" fillId="0" borderId="1" xfId="1" applyFont="1" applyBorder="1"/>
    <xf numFmtId="0" fontId="7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8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/>
    <xf numFmtId="0" fontId="7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43" fontId="4" fillId="0" borderId="1" xfId="1" applyFont="1" applyBorder="1"/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/>
    <xf numFmtId="0" fontId="4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5" xfId="0" applyFont="1" applyFill="1" applyBorder="1"/>
    <xf numFmtId="0" fontId="4" fillId="0" borderId="5" xfId="0" applyFont="1" applyBorder="1"/>
    <xf numFmtId="43" fontId="4" fillId="0" borderId="5" xfId="1" applyFont="1" applyBorder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43" fontId="4" fillId="0" borderId="1" xfId="1" applyFont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6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0" fontId="7" fillId="8" borderId="1" xfId="0" applyFont="1" applyFill="1" applyBorder="1" applyAlignment="1">
      <alignment vertical="center"/>
    </xf>
    <xf numFmtId="0" fontId="7" fillId="8" borderId="1" xfId="0" applyFont="1" applyFill="1" applyBorder="1"/>
    <xf numFmtId="0" fontId="5" fillId="8" borderId="1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8" borderId="1" xfId="1" applyNumberFormat="1" applyFont="1" applyFill="1" applyBorder="1"/>
    <xf numFmtId="43" fontId="0" fillId="0" borderId="0" xfId="1" applyFont="1"/>
    <xf numFmtId="43" fontId="0" fillId="0" borderId="1" xfId="0" applyNumberFormat="1" applyBorder="1"/>
    <xf numFmtId="0" fontId="4" fillId="0" borderId="5" xfId="0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Ventas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'PREGUNTA 1'!$A$55:$A$67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xVal>
          <c:yVal>
            <c:numRef>
              <c:f>'PREGUNTA 1'!$B$55:$B$67</c:f>
              <c:numCache>
                <c:formatCode>General</c:formatCode>
                <c:ptCount val="13"/>
                <c:pt idx="0">
                  <c:v>120</c:v>
                </c:pt>
                <c:pt idx="1">
                  <c:v>125</c:v>
                </c:pt>
                <c:pt idx="2">
                  <c:v>128</c:v>
                </c:pt>
                <c:pt idx="3">
                  <c:v>122</c:v>
                </c:pt>
                <c:pt idx="4">
                  <c:v>130</c:v>
                </c:pt>
                <c:pt idx="5">
                  <c:v>135</c:v>
                </c:pt>
                <c:pt idx="6">
                  <c:v>140</c:v>
                </c:pt>
                <c:pt idx="7">
                  <c:v>145</c:v>
                </c:pt>
                <c:pt idx="8">
                  <c:v>150</c:v>
                </c:pt>
                <c:pt idx="9">
                  <c:v>155</c:v>
                </c:pt>
                <c:pt idx="10">
                  <c:v>160</c:v>
                </c:pt>
                <c:pt idx="11">
                  <c:v>165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FB-4933-930C-184D4E17D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654272"/>
        <c:axId val="2105658848"/>
      </c:scatterChart>
      <c:valAx>
        <c:axId val="2105654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05658848"/>
        <c:crosses val="autoZero"/>
        <c:crossBetween val="midCat"/>
      </c:valAx>
      <c:valAx>
        <c:axId val="210565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05654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'PREGUNTA 2'!$B$89</c:f>
              <c:strCache>
                <c:ptCount val="1"/>
                <c:pt idx="0">
                  <c:v>Ventas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'PREGUNTA 2'!$A$91:$A$115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'PREGUNTA 2'!$B$91:$B$115</c:f>
              <c:numCache>
                <c:formatCode>General</c:formatCode>
                <c:ptCount val="25"/>
                <c:pt idx="0">
                  <c:v>120</c:v>
                </c:pt>
                <c:pt idx="1">
                  <c:v>125</c:v>
                </c:pt>
                <c:pt idx="2">
                  <c:v>128</c:v>
                </c:pt>
                <c:pt idx="3">
                  <c:v>122</c:v>
                </c:pt>
                <c:pt idx="4">
                  <c:v>130</c:v>
                </c:pt>
                <c:pt idx="5">
                  <c:v>135</c:v>
                </c:pt>
                <c:pt idx="6">
                  <c:v>140</c:v>
                </c:pt>
                <c:pt idx="7">
                  <c:v>145</c:v>
                </c:pt>
                <c:pt idx="8">
                  <c:v>150</c:v>
                </c:pt>
                <c:pt idx="9">
                  <c:v>155</c:v>
                </c:pt>
                <c:pt idx="10">
                  <c:v>160</c:v>
                </c:pt>
                <c:pt idx="11">
                  <c:v>165</c:v>
                </c:pt>
                <c:pt idx="12">
                  <c:v>170</c:v>
                </c:pt>
                <c:pt idx="13">
                  <c:v>175</c:v>
                </c:pt>
                <c:pt idx="14">
                  <c:v>180</c:v>
                </c:pt>
                <c:pt idx="15">
                  <c:v>185</c:v>
                </c:pt>
                <c:pt idx="16">
                  <c:v>190</c:v>
                </c:pt>
                <c:pt idx="17">
                  <c:v>195</c:v>
                </c:pt>
                <c:pt idx="18">
                  <c:v>200</c:v>
                </c:pt>
                <c:pt idx="19">
                  <c:v>205</c:v>
                </c:pt>
                <c:pt idx="20">
                  <c:v>210</c:v>
                </c:pt>
                <c:pt idx="21">
                  <c:v>215</c:v>
                </c:pt>
                <c:pt idx="22">
                  <c:v>220</c:v>
                </c:pt>
                <c:pt idx="23">
                  <c:v>225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519-4337-BD4E-EE6B02705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8680880"/>
        <c:axId val="2098690448"/>
      </c:scatterChart>
      <c:valAx>
        <c:axId val="2098680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8690448"/>
        <c:crosses val="autoZero"/>
        <c:crossBetween val="midCat"/>
      </c:valAx>
      <c:valAx>
        <c:axId val="209869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8680880"/>
        <c:crosses val="autoZero"/>
        <c:crossBetween val="midCat"/>
      </c:valAx>
      <c:spPr>
        <a:noFill/>
        <a:ln>
          <a:noFill/>
        </a:ln>
        <a:effectLst>
          <a:softEdge rad="1270000"/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'PREGUNTA 3'!$B$48</c:f>
              <c:strCache>
                <c:ptCount val="1"/>
                <c:pt idx="0">
                  <c:v>Ventas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'PREGUNTA 3'!$A$49:$A$85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xVal>
          <c:yVal>
            <c:numRef>
              <c:f>'PREGUNTA 3'!$B$49:$B$85</c:f>
              <c:numCache>
                <c:formatCode>General</c:formatCode>
                <c:ptCount val="37"/>
                <c:pt idx="0">
                  <c:v>150</c:v>
                </c:pt>
                <c:pt idx="1">
                  <c:v>155</c:v>
                </c:pt>
                <c:pt idx="2">
                  <c:v>160</c:v>
                </c:pt>
                <c:pt idx="3">
                  <c:v>165</c:v>
                </c:pt>
                <c:pt idx="4">
                  <c:v>170</c:v>
                </c:pt>
                <c:pt idx="5">
                  <c:v>175</c:v>
                </c:pt>
                <c:pt idx="6">
                  <c:v>180</c:v>
                </c:pt>
                <c:pt idx="7">
                  <c:v>185</c:v>
                </c:pt>
                <c:pt idx="8">
                  <c:v>190</c:v>
                </c:pt>
                <c:pt idx="9">
                  <c:v>195</c:v>
                </c:pt>
                <c:pt idx="10">
                  <c:v>200</c:v>
                </c:pt>
                <c:pt idx="11">
                  <c:v>205</c:v>
                </c:pt>
                <c:pt idx="12">
                  <c:v>210</c:v>
                </c:pt>
                <c:pt idx="13">
                  <c:v>215</c:v>
                </c:pt>
                <c:pt idx="14">
                  <c:v>220</c:v>
                </c:pt>
                <c:pt idx="15">
                  <c:v>225</c:v>
                </c:pt>
                <c:pt idx="16">
                  <c:v>230</c:v>
                </c:pt>
                <c:pt idx="17">
                  <c:v>235</c:v>
                </c:pt>
                <c:pt idx="18">
                  <c:v>240</c:v>
                </c:pt>
                <c:pt idx="19">
                  <c:v>245</c:v>
                </c:pt>
                <c:pt idx="20">
                  <c:v>250</c:v>
                </c:pt>
                <c:pt idx="21">
                  <c:v>255</c:v>
                </c:pt>
                <c:pt idx="22">
                  <c:v>260</c:v>
                </c:pt>
                <c:pt idx="23">
                  <c:v>265</c:v>
                </c:pt>
                <c:pt idx="24">
                  <c:v>270</c:v>
                </c:pt>
                <c:pt idx="25">
                  <c:v>275</c:v>
                </c:pt>
                <c:pt idx="26">
                  <c:v>280</c:v>
                </c:pt>
                <c:pt idx="27">
                  <c:v>285</c:v>
                </c:pt>
                <c:pt idx="28">
                  <c:v>290</c:v>
                </c:pt>
                <c:pt idx="29">
                  <c:v>295</c:v>
                </c:pt>
                <c:pt idx="30">
                  <c:v>300</c:v>
                </c:pt>
                <c:pt idx="31">
                  <c:v>305</c:v>
                </c:pt>
                <c:pt idx="32">
                  <c:v>310</c:v>
                </c:pt>
                <c:pt idx="33">
                  <c:v>315</c:v>
                </c:pt>
                <c:pt idx="34">
                  <c:v>320</c:v>
                </c:pt>
                <c:pt idx="35">
                  <c:v>325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E4-499E-8867-DBB400A3F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8685456"/>
        <c:axId val="2098672560"/>
      </c:scatterChart>
      <c:valAx>
        <c:axId val="2098685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8672560"/>
        <c:crosses val="autoZero"/>
        <c:crossBetween val="midCat"/>
      </c:valAx>
      <c:valAx>
        <c:axId val="209867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8685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'PREGUNTA 4'!$B$65</c:f>
              <c:strCache>
                <c:ptCount val="1"/>
                <c:pt idx="0">
                  <c:v>Ventas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'PREGUNTA 4'!$A$69:$A$84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'PREGUNTA 4'!$B$69:$B$84</c:f>
              <c:numCache>
                <c:formatCode>General</c:formatCode>
                <c:ptCount val="16"/>
                <c:pt idx="0">
                  <c:v>200</c:v>
                </c:pt>
                <c:pt idx="1">
                  <c:v>220</c:v>
                </c:pt>
                <c:pt idx="2">
                  <c:v>240</c:v>
                </c:pt>
                <c:pt idx="3">
                  <c:v>230</c:v>
                </c:pt>
                <c:pt idx="4">
                  <c:v>250</c:v>
                </c:pt>
                <c:pt idx="5">
                  <c:v>270</c:v>
                </c:pt>
                <c:pt idx="6">
                  <c:v>290</c:v>
                </c:pt>
                <c:pt idx="7">
                  <c:v>280</c:v>
                </c:pt>
                <c:pt idx="8">
                  <c:v>300</c:v>
                </c:pt>
                <c:pt idx="9">
                  <c:v>320</c:v>
                </c:pt>
                <c:pt idx="10">
                  <c:v>340</c:v>
                </c:pt>
                <c:pt idx="11">
                  <c:v>330</c:v>
                </c:pt>
                <c:pt idx="12">
                  <c:v>350</c:v>
                </c:pt>
                <c:pt idx="13">
                  <c:v>370</c:v>
                </c:pt>
                <c:pt idx="14">
                  <c:v>390</c:v>
                </c:pt>
                <c:pt idx="15">
                  <c:v>380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E1-4292-B4E8-03AE5CBAD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3951616"/>
        <c:axId val="2005207008"/>
      </c:scatterChart>
      <c:valAx>
        <c:axId val="1943951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05207008"/>
        <c:crosses val="autoZero"/>
        <c:crossBetween val="midCat"/>
      </c:valAx>
      <c:valAx>
        <c:axId val="200520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3951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'PREGUNTA 5'!$B$52</c:f>
              <c:strCache>
                <c:ptCount val="1"/>
                <c:pt idx="0">
                  <c:v>Ventas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'PREGUNTA 5'!$A$55:$A$66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'PREGUNTA 5'!$B$55:$B$66</c:f>
              <c:numCache>
                <c:formatCode>General</c:formatCode>
                <c:ptCount val="12"/>
                <c:pt idx="0">
                  <c:v>100</c:v>
                </c:pt>
                <c:pt idx="1">
                  <c:v>110</c:v>
                </c:pt>
                <c:pt idx="2">
                  <c:v>120</c:v>
                </c:pt>
                <c:pt idx="3">
                  <c:v>115</c:v>
                </c:pt>
                <c:pt idx="4">
                  <c:v>125</c:v>
                </c:pt>
                <c:pt idx="5">
                  <c:v>130</c:v>
                </c:pt>
                <c:pt idx="6">
                  <c:v>140</c:v>
                </c:pt>
                <c:pt idx="7">
                  <c:v>135</c:v>
                </c:pt>
                <c:pt idx="8">
                  <c:v>145</c:v>
                </c:pt>
                <c:pt idx="9">
                  <c:v>150</c:v>
                </c:pt>
                <c:pt idx="10">
                  <c:v>160</c:v>
                </c:pt>
                <c:pt idx="11">
                  <c:v>155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F3F-42CC-AE14-C20421676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7917872"/>
        <c:axId val="1897936176"/>
      </c:scatterChart>
      <c:valAx>
        <c:axId val="1897917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7936176"/>
        <c:crosses val="autoZero"/>
        <c:crossBetween val="midCat"/>
      </c:valAx>
      <c:valAx>
        <c:axId val="189793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7917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'PREGUNTA 6'!$B$40</c:f>
              <c:strCache>
                <c:ptCount val="1"/>
                <c:pt idx="0">
                  <c:v>Ventas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'PREGUNTA 6'!$A$41:$A$48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'PREGUNTA 6'!$B$41:$B$48</c:f>
              <c:numCache>
                <c:formatCode>General</c:formatCode>
                <c:ptCount val="8"/>
                <c:pt idx="0">
                  <c:v>300</c:v>
                </c:pt>
                <c:pt idx="1">
                  <c:v>320</c:v>
                </c:pt>
                <c:pt idx="2">
                  <c:v>330</c:v>
                </c:pt>
                <c:pt idx="3">
                  <c:v>340</c:v>
                </c:pt>
                <c:pt idx="4">
                  <c:v>350</c:v>
                </c:pt>
                <c:pt idx="5">
                  <c:v>360</c:v>
                </c:pt>
                <c:pt idx="6">
                  <c:v>370</c:v>
                </c:pt>
                <c:pt idx="7">
                  <c:v>380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7B-499D-BAEA-127C1FD63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1702976"/>
        <c:axId val="2001697568"/>
      </c:scatterChart>
      <c:valAx>
        <c:axId val="2001702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01697568"/>
        <c:crosses val="autoZero"/>
        <c:crossBetween val="midCat"/>
      </c:valAx>
      <c:valAx>
        <c:axId val="200169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01702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'PREGUNTA 7'!$B$34</c:f>
              <c:strCache>
                <c:ptCount val="1"/>
                <c:pt idx="0">
                  <c:v>Ventas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'PREGUNTA 7'!$A$35:$A$39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'PREGUNTA 7'!$B$35:$B$39</c:f>
              <c:numCache>
                <c:formatCode>General</c:formatCode>
                <c:ptCount val="5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1250</c:v>
                </c:pt>
                <c:pt idx="4">
                  <c:v>1300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F8-481D-8D34-51F57B335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7945744"/>
        <c:axId val="1943942464"/>
      </c:scatterChart>
      <c:valAx>
        <c:axId val="189794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3942464"/>
        <c:crosses val="autoZero"/>
        <c:crossBetween val="midCat"/>
      </c:valAx>
      <c:valAx>
        <c:axId val="194394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7945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350520</xdr:colOff>
      <xdr:row>51</xdr:row>
      <xdr:rowOff>179070</xdr:rowOff>
    </xdr:from>
    <xdr:to>
      <xdr:col>16</xdr:col>
      <xdr:colOff>167640</xdr:colOff>
      <xdr:row>66</xdr:row>
      <xdr:rowOff>163830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4F3C48-BE3B-2A2C-EF0A-8F3AA96554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88</xdr:row>
      <xdr:rowOff>3810</xdr:rowOff>
    </xdr:from>
    <xdr:to>
      <xdr:col>15</xdr:col>
      <xdr:colOff>594360</xdr:colOff>
      <xdr:row>101</xdr:row>
      <xdr:rowOff>83820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4CD254-1AD3-3F1A-FCB6-5309D34F5C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</xdr:colOff>
      <xdr:row>46</xdr:row>
      <xdr:rowOff>163830</xdr:rowOff>
    </xdr:from>
    <xdr:to>
      <xdr:col>16</xdr:col>
      <xdr:colOff>617220</xdr:colOff>
      <xdr:row>60</xdr:row>
      <xdr:rowOff>148590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F5EB161-F472-EEB1-F879-DA80F4E6F7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68</xdr:row>
      <xdr:rowOff>133350</xdr:rowOff>
    </xdr:from>
    <xdr:to>
      <xdr:col>13</xdr:col>
      <xdr:colOff>609600</xdr:colOff>
      <xdr:row>85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FB4A08-72EB-CC7A-B299-115875D6A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784860</xdr:colOff>
      <xdr:row>55</xdr:row>
      <xdr:rowOff>80010</xdr:rowOff>
    </xdr:from>
    <xdr:to>
      <xdr:col>13</xdr:col>
      <xdr:colOff>601980</xdr:colOff>
      <xdr:row>71</xdr:row>
      <xdr:rowOff>125730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A07E6A-78B4-01BC-C3D2-FF49E26AE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</xdr:colOff>
      <xdr:row>43</xdr:row>
      <xdr:rowOff>163830</xdr:rowOff>
    </xdr:from>
    <xdr:to>
      <xdr:col>13</xdr:col>
      <xdr:colOff>617220</xdr:colOff>
      <xdr:row>58</xdr:row>
      <xdr:rowOff>87630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893BDB-C651-1D1B-A122-2CA47DA12E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26670</xdr:rowOff>
    </xdr:from>
    <xdr:to>
      <xdr:col>5</xdr:col>
      <xdr:colOff>609600</xdr:colOff>
      <xdr:row>55</xdr:row>
      <xdr:rowOff>26670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D4FF87-A733-A810-0FC0-56AB714BD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BA20F-F0A5-430C-A791-5438CE0C5EC3}">
  <dimension ref="A1:J67"/>
  <sheetViews>
    <sheetView topLeftCell="A10" zoomScaleNormal="100" workbookViewId="0">
      <selection activeCell="C26" sqref="C26"/>
    </sheetView>
  </sheetViews>
  <sheetFormatPr baseColWidth="10" defaultRowHeight="14.4" x14ac:dyDescent="0.3"/>
  <sheetData>
    <row r="1" spans="1:3" ht="15.6" x14ac:dyDescent="0.3">
      <c r="A1" s="1" t="s">
        <v>0</v>
      </c>
    </row>
    <row r="2" spans="1:3" ht="15.6" x14ac:dyDescent="0.3">
      <c r="A2" s="1" t="s">
        <v>3</v>
      </c>
    </row>
    <row r="4" spans="1:3" ht="15.6" x14ac:dyDescent="0.3">
      <c r="A4" s="5" t="s">
        <v>1</v>
      </c>
      <c r="B4" s="5" t="s">
        <v>2</v>
      </c>
      <c r="C4" s="6" t="s">
        <v>4</v>
      </c>
    </row>
    <row r="5" spans="1:3" ht="15.6" x14ac:dyDescent="0.3">
      <c r="A5" s="3">
        <v>1</v>
      </c>
      <c r="B5" s="3">
        <v>120</v>
      </c>
      <c r="C5" s="4"/>
    </row>
    <row r="6" spans="1:3" ht="15.6" x14ac:dyDescent="0.3">
      <c r="A6" s="3">
        <v>2</v>
      </c>
      <c r="B6" s="3">
        <v>125</v>
      </c>
      <c r="C6" s="4"/>
    </row>
    <row r="7" spans="1:3" ht="15.6" x14ac:dyDescent="0.3">
      <c r="A7" s="3">
        <v>3</v>
      </c>
      <c r="B7" s="3">
        <v>128</v>
      </c>
      <c r="C7" s="4"/>
    </row>
    <row r="8" spans="1:3" ht="15.6" x14ac:dyDescent="0.3">
      <c r="A8" s="3">
        <v>4</v>
      </c>
      <c r="B8" s="3">
        <v>122</v>
      </c>
      <c r="C8" s="4">
        <f>(B5+B6+B7)/3</f>
        <v>124.33333333333333</v>
      </c>
    </row>
    <row r="9" spans="1:3" ht="15.6" x14ac:dyDescent="0.3">
      <c r="A9" s="3">
        <v>5</v>
      </c>
      <c r="B9" s="3">
        <v>130</v>
      </c>
      <c r="C9" s="4">
        <f t="shared" ref="C9:C16" si="0">(B6+B7+B8)/3</f>
        <v>125</v>
      </c>
    </row>
    <row r="10" spans="1:3" ht="15.6" x14ac:dyDescent="0.3">
      <c r="A10" s="3">
        <v>6</v>
      </c>
      <c r="B10" s="3">
        <v>135</v>
      </c>
      <c r="C10" s="4">
        <f t="shared" si="0"/>
        <v>126.66666666666667</v>
      </c>
    </row>
    <row r="11" spans="1:3" ht="15.6" x14ac:dyDescent="0.3">
      <c r="A11" s="3">
        <v>7</v>
      </c>
      <c r="B11" s="3">
        <v>140</v>
      </c>
      <c r="C11" s="4">
        <f t="shared" si="0"/>
        <v>129</v>
      </c>
    </row>
    <row r="12" spans="1:3" ht="15.6" x14ac:dyDescent="0.3">
      <c r="A12" s="3">
        <v>8</v>
      </c>
      <c r="B12" s="3">
        <v>145</v>
      </c>
      <c r="C12" s="4">
        <f t="shared" si="0"/>
        <v>135</v>
      </c>
    </row>
    <row r="13" spans="1:3" ht="15.6" x14ac:dyDescent="0.3">
      <c r="A13" s="3">
        <v>9</v>
      </c>
      <c r="B13" s="3">
        <v>150</v>
      </c>
      <c r="C13" s="4">
        <f t="shared" si="0"/>
        <v>140</v>
      </c>
    </row>
    <row r="14" spans="1:3" ht="15.6" x14ac:dyDescent="0.3">
      <c r="A14" s="3">
        <v>10</v>
      </c>
      <c r="B14" s="3">
        <v>155</v>
      </c>
      <c r="C14" s="4">
        <f t="shared" si="0"/>
        <v>145</v>
      </c>
    </row>
    <row r="15" spans="1:3" ht="15.6" x14ac:dyDescent="0.3">
      <c r="A15" s="3">
        <v>11</v>
      </c>
      <c r="B15" s="3">
        <v>160</v>
      </c>
      <c r="C15" s="4">
        <f t="shared" si="0"/>
        <v>150</v>
      </c>
    </row>
    <row r="16" spans="1:3" ht="15.6" x14ac:dyDescent="0.3">
      <c r="A16" s="3">
        <v>12</v>
      </c>
      <c r="B16" s="3">
        <v>165</v>
      </c>
      <c r="C16" s="4">
        <f t="shared" si="0"/>
        <v>155</v>
      </c>
    </row>
    <row r="18" spans="1:5" ht="15.6" x14ac:dyDescent="0.3">
      <c r="A18" s="1" t="s">
        <v>5</v>
      </c>
    </row>
    <row r="20" spans="1:5" ht="15.6" x14ac:dyDescent="0.3">
      <c r="A20" s="5" t="s">
        <v>1</v>
      </c>
      <c r="B20" s="5" t="s">
        <v>2</v>
      </c>
      <c r="C20" s="6" t="s">
        <v>4</v>
      </c>
      <c r="E20" s="8" t="s">
        <v>6</v>
      </c>
    </row>
    <row r="21" spans="1:5" ht="15.6" x14ac:dyDescent="0.3">
      <c r="A21" s="3">
        <v>1</v>
      </c>
      <c r="B21" s="3">
        <v>120</v>
      </c>
      <c r="C21" s="4"/>
      <c r="E21" s="7">
        <v>0.4</v>
      </c>
    </row>
    <row r="22" spans="1:5" ht="15.6" x14ac:dyDescent="0.3">
      <c r="A22" s="3">
        <v>2</v>
      </c>
      <c r="B22" s="3">
        <v>125</v>
      </c>
      <c r="C22" s="4"/>
      <c r="E22" s="7">
        <v>0.3</v>
      </c>
    </row>
    <row r="23" spans="1:5" ht="15.6" x14ac:dyDescent="0.3">
      <c r="A23" s="3">
        <v>3</v>
      </c>
      <c r="B23" s="3">
        <v>128</v>
      </c>
      <c r="C23" s="4"/>
      <c r="E23" s="7">
        <v>0.3</v>
      </c>
    </row>
    <row r="24" spans="1:5" ht="15.6" x14ac:dyDescent="0.3">
      <c r="A24" s="3">
        <v>4</v>
      </c>
      <c r="B24" s="3">
        <v>122</v>
      </c>
      <c r="C24" s="4"/>
      <c r="E24" s="9">
        <f>SUM(E21:E23)</f>
        <v>1</v>
      </c>
    </row>
    <row r="25" spans="1:5" ht="15.6" x14ac:dyDescent="0.3">
      <c r="A25" s="3">
        <v>5</v>
      </c>
      <c r="B25" s="3">
        <v>130</v>
      </c>
      <c r="C25" s="4">
        <f>(B22*$E$21)+(B23*$E$22)+(B24*$E$23)</f>
        <v>125</v>
      </c>
    </row>
    <row r="26" spans="1:5" ht="15.6" x14ac:dyDescent="0.3">
      <c r="A26" s="3">
        <v>6</v>
      </c>
      <c r="B26" s="3">
        <v>135</v>
      </c>
      <c r="C26" s="4">
        <f t="shared" ref="C26:C32" si="1">(B23*$E$21)+(B24*$E$22)+(B25*$E$23)</f>
        <v>126.80000000000001</v>
      </c>
    </row>
    <row r="27" spans="1:5" ht="15.6" x14ac:dyDescent="0.3">
      <c r="A27" s="3">
        <v>7</v>
      </c>
      <c r="B27" s="3">
        <v>140</v>
      </c>
      <c r="C27" s="4">
        <f t="shared" si="1"/>
        <v>128.30000000000001</v>
      </c>
    </row>
    <row r="28" spans="1:5" ht="15.6" x14ac:dyDescent="0.3">
      <c r="A28" s="3">
        <v>8</v>
      </c>
      <c r="B28" s="3">
        <v>145</v>
      </c>
      <c r="C28" s="4">
        <f t="shared" si="1"/>
        <v>134.5</v>
      </c>
    </row>
    <row r="29" spans="1:5" ht="15.6" x14ac:dyDescent="0.3">
      <c r="A29" s="3">
        <v>9</v>
      </c>
      <c r="B29" s="3">
        <v>150</v>
      </c>
      <c r="C29" s="4">
        <f t="shared" si="1"/>
        <v>139.5</v>
      </c>
    </row>
    <row r="30" spans="1:5" ht="15.6" x14ac:dyDescent="0.3">
      <c r="A30" s="3">
        <v>10</v>
      </c>
      <c r="B30" s="3">
        <v>155</v>
      </c>
      <c r="C30" s="4">
        <f t="shared" si="1"/>
        <v>144.5</v>
      </c>
    </row>
    <row r="31" spans="1:5" ht="15.6" x14ac:dyDescent="0.3">
      <c r="A31" s="3">
        <v>11</v>
      </c>
      <c r="B31" s="3">
        <v>160</v>
      </c>
      <c r="C31" s="4">
        <f t="shared" si="1"/>
        <v>149.5</v>
      </c>
    </row>
    <row r="32" spans="1:5" ht="15.6" x14ac:dyDescent="0.3">
      <c r="A32" s="3">
        <v>12</v>
      </c>
      <c r="B32" s="3">
        <v>165</v>
      </c>
      <c r="C32" s="4">
        <f t="shared" si="1"/>
        <v>154.5</v>
      </c>
    </row>
    <row r="34" spans="1:6" ht="15.6" x14ac:dyDescent="0.3">
      <c r="A34" s="1" t="s">
        <v>7</v>
      </c>
    </row>
    <row r="35" spans="1:6" ht="15" thickBot="1" x14ac:dyDescent="0.35"/>
    <row r="36" spans="1:6" ht="16.2" thickBot="1" x14ac:dyDescent="0.35">
      <c r="A36" s="5" t="s">
        <v>1</v>
      </c>
      <c r="B36" s="5" t="s">
        <v>2</v>
      </c>
      <c r="C36" s="6" t="s">
        <v>4</v>
      </c>
      <c r="E36" s="12" t="s">
        <v>6</v>
      </c>
      <c r="F36" s="13">
        <v>0.2</v>
      </c>
    </row>
    <row r="37" spans="1:6" ht="15.6" x14ac:dyDescent="0.3">
      <c r="A37" s="3">
        <v>1</v>
      </c>
      <c r="B37" s="3">
        <v>120</v>
      </c>
      <c r="C37" s="14">
        <v>125</v>
      </c>
    </row>
    <row r="38" spans="1:6" ht="15.6" x14ac:dyDescent="0.3">
      <c r="A38" s="3">
        <v>2</v>
      </c>
      <c r="B38" s="3">
        <v>125</v>
      </c>
      <c r="C38" s="14">
        <f>$F$36*B37+(1-$F$36)*C37</f>
        <v>124</v>
      </c>
    </row>
    <row r="39" spans="1:6" ht="15.6" x14ac:dyDescent="0.3">
      <c r="A39" s="3">
        <v>3</v>
      </c>
      <c r="B39" s="3">
        <v>128</v>
      </c>
      <c r="C39" s="14">
        <f t="shared" ref="C39:C49" si="2">$F$36*B38+(1-$F$36)*C38</f>
        <v>124.2</v>
      </c>
    </row>
    <row r="40" spans="1:6" ht="15.6" x14ac:dyDescent="0.3">
      <c r="A40" s="3">
        <v>4</v>
      </c>
      <c r="B40" s="3">
        <v>122</v>
      </c>
      <c r="C40" s="14">
        <f t="shared" si="2"/>
        <v>124.96000000000001</v>
      </c>
    </row>
    <row r="41" spans="1:6" ht="15.6" x14ac:dyDescent="0.3">
      <c r="A41" s="3">
        <v>5</v>
      </c>
      <c r="B41" s="3">
        <v>130</v>
      </c>
      <c r="C41" s="14">
        <f t="shared" si="2"/>
        <v>124.36800000000002</v>
      </c>
    </row>
    <row r="42" spans="1:6" ht="15.6" x14ac:dyDescent="0.3">
      <c r="A42" s="3">
        <v>6</v>
      </c>
      <c r="B42" s="3">
        <v>135</v>
      </c>
      <c r="C42" s="14">
        <f t="shared" si="2"/>
        <v>125.49440000000003</v>
      </c>
    </row>
    <row r="43" spans="1:6" ht="15.6" x14ac:dyDescent="0.3">
      <c r="A43" s="3">
        <v>7</v>
      </c>
      <c r="B43" s="3">
        <v>140</v>
      </c>
      <c r="C43" s="14">
        <f t="shared" si="2"/>
        <v>127.39552000000003</v>
      </c>
    </row>
    <row r="44" spans="1:6" ht="15.6" x14ac:dyDescent="0.3">
      <c r="A44" s="3">
        <v>8</v>
      </c>
      <c r="B44" s="3">
        <v>145</v>
      </c>
      <c r="C44" s="14">
        <f t="shared" si="2"/>
        <v>129.91641600000003</v>
      </c>
    </row>
    <row r="45" spans="1:6" ht="15.6" x14ac:dyDescent="0.3">
      <c r="A45" s="3">
        <v>9</v>
      </c>
      <c r="B45" s="3">
        <v>150</v>
      </c>
      <c r="C45" s="14">
        <f t="shared" si="2"/>
        <v>132.93313280000001</v>
      </c>
    </row>
    <row r="46" spans="1:6" ht="15.6" x14ac:dyDescent="0.3">
      <c r="A46" s="3">
        <v>10</v>
      </c>
      <c r="B46" s="3">
        <v>155</v>
      </c>
      <c r="C46" s="14">
        <f t="shared" si="2"/>
        <v>136.34650624</v>
      </c>
    </row>
    <row r="47" spans="1:6" ht="15.6" x14ac:dyDescent="0.3">
      <c r="A47" s="3">
        <v>11</v>
      </c>
      <c r="B47" s="3">
        <v>160</v>
      </c>
      <c r="C47" s="14">
        <f t="shared" si="2"/>
        <v>140.07720499200002</v>
      </c>
    </row>
    <row r="48" spans="1:6" ht="15.6" x14ac:dyDescent="0.3">
      <c r="A48" s="10">
        <v>12</v>
      </c>
      <c r="B48" s="10">
        <v>165</v>
      </c>
      <c r="C48" s="14">
        <f t="shared" si="2"/>
        <v>144.06176399360004</v>
      </c>
    </row>
    <row r="49" spans="1:10" ht="15.6" x14ac:dyDescent="0.3">
      <c r="A49" s="11">
        <v>13</v>
      </c>
      <c r="B49" s="4"/>
      <c r="C49" s="14">
        <f t="shared" si="2"/>
        <v>148.24941119488005</v>
      </c>
    </row>
    <row r="51" spans="1:10" ht="15.6" x14ac:dyDescent="0.3">
      <c r="A51" s="1" t="s">
        <v>8</v>
      </c>
    </row>
    <row r="53" spans="1:10" ht="15.6" x14ac:dyDescent="0.3">
      <c r="A53" s="5" t="s">
        <v>1</v>
      </c>
      <c r="B53" s="5" t="s">
        <v>2</v>
      </c>
      <c r="C53" s="5" t="s">
        <v>46</v>
      </c>
      <c r="D53" s="5" t="s">
        <v>47</v>
      </c>
      <c r="E53" s="5" t="s">
        <v>48</v>
      </c>
      <c r="F53" s="5" t="s">
        <v>49</v>
      </c>
      <c r="G53" s="5" t="s">
        <v>50</v>
      </c>
      <c r="I53" s="5" t="s">
        <v>51</v>
      </c>
      <c r="J53" s="4">
        <v>2</v>
      </c>
    </row>
    <row r="54" spans="1:10" ht="15.6" x14ac:dyDescent="0.3">
      <c r="A54" s="4">
        <v>0</v>
      </c>
      <c r="B54" s="4"/>
      <c r="C54" s="4"/>
      <c r="D54" s="4"/>
      <c r="E54" s="4">
        <v>1</v>
      </c>
      <c r="F54" s="4"/>
      <c r="G54" s="4"/>
      <c r="I54" s="5" t="s">
        <v>6</v>
      </c>
      <c r="J54" s="4">
        <v>0.2</v>
      </c>
    </row>
    <row r="55" spans="1:10" ht="15.6" x14ac:dyDescent="0.3">
      <c r="A55" s="3">
        <v>1</v>
      </c>
      <c r="B55" s="3">
        <v>120</v>
      </c>
      <c r="C55" s="4">
        <f>B55</f>
        <v>120</v>
      </c>
      <c r="D55" s="4">
        <v>0</v>
      </c>
      <c r="E55" s="4">
        <v>1</v>
      </c>
      <c r="F55" s="4"/>
      <c r="G55" s="4"/>
      <c r="I55" s="5" t="s">
        <v>52</v>
      </c>
      <c r="J55" s="4">
        <v>0.2</v>
      </c>
    </row>
    <row r="56" spans="1:10" ht="15.6" x14ac:dyDescent="0.3">
      <c r="A56" s="3">
        <v>2</v>
      </c>
      <c r="B56" s="3">
        <v>125</v>
      </c>
      <c r="C56" s="14">
        <f>$J$54*B56/E54+(1-$J$54)*(C55+D55)</f>
        <v>121</v>
      </c>
      <c r="D56" s="14">
        <f>$J$55*(C56-C55)+(1-$J$55)*D55</f>
        <v>0.2</v>
      </c>
      <c r="E56" s="52">
        <f>$J$56*B56/C56+(1-$J$56)*E54</f>
        <v>1.0099173553719007</v>
      </c>
      <c r="F56" s="14">
        <f>(C55+$A$55*D55)*E54</f>
        <v>120</v>
      </c>
      <c r="G56" s="4">
        <f>ABS(B56-F56)</f>
        <v>5</v>
      </c>
      <c r="I56" s="5" t="s">
        <v>53</v>
      </c>
      <c r="J56" s="4">
        <v>0.3</v>
      </c>
    </row>
    <row r="57" spans="1:10" ht="15.6" x14ac:dyDescent="0.3">
      <c r="A57" s="3">
        <v>3</v>
      </c>
      <c r="B57" s="3">
        <v>128</v>
      </c>
      <c r="C57" s="14">
        <f t="shared" ref="C57:C67" si="3">$J$54*B57/E55+(1-$J$54)*(C56+D56)</f>
        <v>122.56</v>
      </c>
      <c r="D57" s="14">
        <f t="shared" ref="D57:D67" si="4">$J$55*(C57-C56)+(1-$J$55)*D56</f>
        <v>0.47200000000000053</v>
      </c>
      <c r="E57" s="52">
        <f t="shared" ref="E57:E67" si="5">$J$56*B57/C57+(1-$J$56)*E55</f>
        <v>1.0133159268929504</v>
      </c>
      <c r="F57" s="14">
        <f t="shared" ref="F57:F67" si="6">(C56+$A$55*D56)*E55</f>
        <v>121.2</v>
      </c>
      <c r="G57" s="4">
        <f t="shared" ref="G57:G67" si="7">ABS(B57-F57)</f>
        <v>6.7999999999999972</v>
      </c>
    </row>
    <row r="58" spans="1:10" ht="15.6" x14ac:dyDescent="0.3">
      <c r="A58" s="3">
        <v>4</v>
      </c>
      <c r="B58" s="3">
        <v>122</v>
      </c>
      <c r="C58" s="14">
        <f t="shared" si="3"/>
        <v>122.58599279869068</v>
      </c>
      <c r="D58" s="14">
        <f t="shared" si="4"/>
        <v>0.38279855973813648</v>
      </c>
      <c r="E58" s="52">
        <f t="shared" si="5"/>
        <v>1.0055080710521547</v>
      </c>
      <c r="F58" s="14">
        <f t="shared" si="6"/>
        <v>124.25215206611568</v>
      </c>
      <c r="G58" s="4">
        <f t="shared" si="7"/>
        <v>2.2521520661156842</v>
      </c>
    </row>
    <row r="59" spans="1:10" ht="15.6" x14ac:dyDescent="0.3">
      <c r="A59" s="3">
        <v>5</v>
      </c>
      <c r="B59" s="3">
        <v>130</v>
      </c>
      <c r="C59" s="14">
        <f t="shared" si="3"/>
        <v>124.03336856728932</v>
      </c>
      <c r="D59" s="14">
        <f t="shared" si="4"/>
        <v>0.59571400151023579</v>
      </c>
      <c r="E59" s="52">
        <f t="shared" si="5"/>
        <v>1.0237526639124115</v>
      </c>
      <c r="F59" s="14">
        <f t="shared" si="6"/>
        <v>124.60623479427213</v>
      </c>
      <c r="G59" s="4">
        <f t="shared" si="7"/>
        <v>5.393765205727874</v>
      </c>
    </row>
    <row r="60" spans="1:10" ht="15.6" x14ac:dyDescent="0.3">
      <c r="A60" s="3">
        <v>6</v>
      </c>
      <c r="B60" s="3">
        <v>135</v>
      </c>
      <c r="C60" s="14">
        <f t="shared" si="3"/>
        <v>126.55536279827857</v>
      </c>
      <c r="D60" s="14">
        <f t="shared" si="4"/>
        <v>0.98097004740603866</v>
      </c>
      <c r="E60" s="52">
        <f t="shared" si="5"/>
        <v>1.0238736964197965</v>
      </c>
      <c r="F60" s="14">
        <f t="shared" si="6"/>
        <v>125.31554841075335</v>
      </c>
      <c r="G60" s="4">
        <f t="shared" si="7"/>
        <v>9.684451589246649</v>
      </c>
    </row>
    <row r="61" spans="1:10" ht="15.6" x14ac:dyDescent="0.3">
      <c r="A61" s="3">
        <v>7</v>
      </c>
      <c r="B61" s="3">
        <v>140</v>
      </c>
      <c r="C61" s="14">
        <f t="shared" si="3"/>
        <v>129.3794224582783</v>
      </c>
      <c r="D61" s="14">
        <f t="shared" si="4"/>
        <v>1.3495879699247775</v>
      </c>
      <c r="E61" s="52">
        <f t="shared" si="5"/>
        <v>1.0412534491056415</v>
      </c>
      <c r="F61" s="14">
        <f t="shared" si="6"/>
        <v>130.5656604963896</v>
      </c>
      <c r="G61" s="4">
        <f t="shared" si="7"/>
        <v>9.4343395036104027</v>
      </c>
    </row>
    <row r="62" spans="1:10" ht="15.6" x14ac:dyDescent="0.3">
      <c r="A62" s="3">
        <v>8</v>
      </c>
      <c r="B62" s="3">
        <v>145</v>
      </c>
      <c r="C62" s="14">
        <f t="shared" si="3"/>
        <v>132.90701439540373</v>
      </c>
      <c r="D62" s="14">
        <f t="shared" si="4"/>
        <v>1.7851887633649093</v>
      </c>
      <c r="E62" s="52">
        <f t="shared" si="5"/>
        <v>1.044008082700542</v>
      </c>
      <c r="F62" s="14">
        <f t="shared" si="6"/>
        <v>133.84999513642643</v>
      </c>
      <c r="G62" s="4">
        <f t="shared" si="7"/>
        <v>11.150004863573571</v>
      </c>
    </row>
    <row r="63" spans="1:10" ht="15.6" x14ac:dyDescent="0.3">
      <c r="A63" s="3">
        <v>9</v>
      </c>
      <c r="B63" s="3">
        <v>150</v>
      </c>
      <c r="C63" s="14">
        <f t="shared" si="3"/>
        <v>136.56519169996773</v>
      </c>
      <c r="D63" s="14">
        <f t="shared" si="4"/>
        <v>2.1597864716047259</v>
      </c>
      <c r="E63" s="52">
        <f t="shared" si="5"/>
        <v>1.0583903703463942</v>
      </c>
      <c r="F63" s="14">
        <f t="shared" si="6"/>
        <v>140.24872110670563</v>
      </c>
      <c r="G63" s="4">
        <f t="shared" si="7"/>
        <v>9.7512788932943693</v>
      </c>
    </row>
    <row r="64" spans="1:10" ht="15.6" x14ac:dyDescent="0.3">
      <c r="A64" s="3">
        <v>10</v>
      </c>
      <c r="B64" s="3">
        <v>155</v>
      </c>
      <c r="C64" s="14">
        <f t="shared" si="3"/>
        <v>140.6732392406085</v>
      </c>
      <c r="D64" s="14">
        <f t="shared" si="4"/>
        <v>2.5494386854119346</v>
      </c>
      <c r="E64" s="52">
        <f t="shared" si="5"/>
        <v>1.0613589333464599</v>
      </c>
      <c r="F64" s="14">
        <f t="shared" si="6"/>
        <v>144.8299984835779</v>
      </c>
      <c r="G64" s="4">
        <f t="shared" si="7"/>
        <v>10.170001516422104</v>
      </c>
    </row>
    <row r="65" spans="1:7" ht="15.6" x14ac:dyDescent="0.3">
      <c r="A65" s="3">
        <v>11</v>
      </c>
      <c r="B65" s="3">
        <v>160</v>
      </c>
      <c r="C65" s="14">
        <f t="shared" si="3"/>
        <v>144.81273337316568</v>
      </c>
      <c r="D65" s="14">
        <f t="shared" si="4"/>
        <v>2.8674497748409857</v>
      </c>
      <c r="E65" s="52">
        <f t="shared" si="5"/>
        <v>1.0723358239073493</v>
      </c>
      <c r="F65" s="14">
        <f t="shared" si="6"/>
        <v>151.58550313212308</v>
      </c>
      <c r="G65" s="4">
        <f t="shared" si="7"/>
        <v>8.4144968678769203</v>
      </c>
    </row>
    <row r="66" spans="1:7" ht="15.6" x14ac:dyDescent="0.3">
      <c r="A66" s="3">
        <v>12</v>
      </c>
      <c r="B66" s="3">
        <v>165</v>
      </c>
      <c r="C66" s="14">
        <f t="shared" si="3"/>
        <v>149.23636137916989</v>
      </c>
      <c r="D66" s="14">
        <f t="shared" si="4"/>
        <v>3.1786854210736304</v>
      </c>
      <c r="E66" s="52">
        <f t="shared" si="5"/>
        <v>1.0746398548505263</v>
      </c>
      <c r="F66" s="14">
        <f t="shared" si="6"/>
        <v>156.7416816623782</v>
      </c>
      <c r="G66" s="4">
        <f t="shared" si="7"/>
        <v>8.2583183376218017</v>
      </c>
    </row>
    <row r="67" spans="1:7" ht="15.6" x14ac:dyDescent="0.3">
      <c r="A67" s="11">
        <v>13</v>
      </c>
      <c r="B67" s="4"/>
      <c r="C67" s="14">
        <f t="shared" si="3"/>
        <v>121.93203744019482</v>
      </c>
      <c r="D67" s="14">
        <f t="shared" si="4"/>
        <v>-2.9179164509361106</v>
      </c>
      <c r="E67" s="52">
        <f t="shared" si="5"/>
        <v>0.7506350767351444</v>
      </c>
      <c r="F67" s="14">
        <f>($C66+A55*$D$66)*E65</f>
        <v>163.44011478641633</v>
      </c>
      <c r="G67" s="4">
        <f t="shared" si="7"/>
        <v>163.44011478641633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E92CC-C5AD-4D35-A320-66A6B19BB1AF}">
  <dimension ref="A1:J115"/>
  <sheetViews>
    <sheetView topLeftCell="A28" workbookViewId="0">
      <selection activeCell="C38" sqref="C38"/>
    </sheetView>
  </sheetViews>
  <sheetFormatPr baseColWidth="10" defaultRowHeight="14.4" x14ac:dyDescent="0.3"/>
  <sheetData>
    <row r="1" spans="1:3" ht="15.6" x14ac:dyDescent="0.3">
      <c r="A1" s="1" t="s">
        <v>9</v>
      </c>
    </row>
    <row r="2" spans="1:3" ht="15.6" x14ac:dyDescent="0.3">
      <c r="A2" s="17" t="s">
        <v>11</v>
      </c>
    </row>
    <row r="4" spans="1:3" ht="15.6" x14ac:dyDescent="0.3">
      <c r="A4" s="15" t="s">
        <v>10</v>
      </c>
      <c r="B4" s="15" t="s">
        <v>2</v>
      </c>
      <c r="C4" s="16" t="s">
        <v>4</v>
      </c>
    </row>
    <row r="5" spans="1:3" ht="15.6" x14ac:dyDescent="0.3">
      <c r="A5" s="2">
        <v>1</v>
      </c>
      <c r="B5" s="2">
        <v>120</v>
      </c>
      <c r="C5" s="4"/>
    </row>
    <row r="6" spans="1:3" ht="15.6" x14ac:dyDescent="0.3">
      <c r="A6" s="2">
        <v>2</v>
      </c>
      <c r="B6" s="2">
        <v>125</v>
      </c>
      <c r="C6" s="4"/>
    </row>
    <row r="7" spans="1:3" ht="15.6" x14ac:dyDescent="0.3">
      <c r="A7" s="2">
        <v>3</v>
      </c>
      <c r="B7" s="2">
        <v>128</v>
      </c>
      <c r="C7" s="4"/>
    </row>
    <row r="8" spans="1:3" ht="15.6" x14ac:dyDescent="0.3">
      <c r="A8" s="2">
        <v>4</v>
      </c>
      <c r="B8" s="2">
        <v>122</v>
      </c>
      <c r="C8" s="14">
        <f>(B5+B6+B7)/3</f>
        <v>124.33333333333333</v>
      </c>
    </row>
    <row r="9" spans="1:3" ht="15.6" x14ac:dyDescent="0.3">
      <c r="A9" s="2">
        <v>5</v>
      </c>
      <c r="B9" s="2">
        <v>130</v>
      </c>
      <c r="C9" s="14">
        <f t="shared" ref="C9:C28" si="0">(B6+B7+B8)/3</f>
        <v>125</v>
      </c>
    </row>
    <row r="10" spans="1:3" ht="15.6" x14ac:dyDescent="0.3">
      <c r="A10" s="2">
        <v>6</v>
      </c>
      <c r="B10" s="2">
        <v>135</v>
      </c>
      <c r="C10" s="14">
        <f t="shared" si="0"/>
        <v>126.66666666666667</v>
      </c>
    </row>
    <row r="11" spans="1:3" ht="15.6" x14ac:dyDescent="0.3">
      <c r="A11" s="2">
        <v>7</v>
      </c>
      <c r="B11" s="2">
        <v>140</v>
      </c>
      <c r="C11" s="14">
        <f t="shared" si="0"/>
        <v>129</v>
      </c>
    </row>
    <row r="12" spans="1:3" ht="15.6" x14ac:dyDescent="0.3">
      <c r="A12" s="2">
        <v>8</v>
      </c>
      <c r="B12" s="2">
        <v>145</v>
      </c>
      <c r="C12" s="14">
        <f t="shared" si="0"/>
        <v>135</v>
      </c>
    </row>
    <row r="13" spans="1:3" ht="15.6" x14ac:dyDescent="0.3">
      <c r="A13" s="2">
        <v>9</v>
      </c>
      <c r="B13" s="2">
        <v>150</v>
      </c>
      <c r="C13" s="14">
        <f t="shared" si="0"/>
        <v>140</v>
      </c>
    </row>
    <row r="14" spans="1:3" ht="15.6" x14ac:dyDescent="0.3">
      <c r="A14" s="2">
        <v>10</v>
      </c>
      <c r="B14" s="2">
        <v>155</v>
      </c>
      <c r="C14" s="14">
        <f t="shared" si="0"/>
        <v>145</v>
      </c>
    </row>
    <row r="15" spans="1:3" ht="15.6" x14ac:dyDescent="0.3">
      <c r="A15" s="2">
        <v>11</v>
      </c>
      <c r="B15" s="2">
        <v>160</v>
      </c>
      <c r="C15" s="14">
        <f t="shared" si="0"/>
        <v>150</v>
      </c>
    </row>
    <row r="16" spans="1:3" ht="15.6" x14ac:dyDescent="0.3">
      <c r="A16" s="2">
        <v>12</v>
      </c>
      <c r="B16" s="2">
        <v>165</v>
      </c>
      <c r="C16" s="14">
        <f t="shared" si="0"/>
        <v>155</v>
      </c>
    </row>
    <row r="17" spans="1:5" ht="15.6" x14ac:dyDescent="0.3">
      <c r="A17" s="2">
        <v>13</v>
      </c>
      <c r="B17" s="2">
        <v>170</v>
      </c>
      <c r="C17" s="14">
        <f t="shared" si="0"/>
        <v>160</v>
      </c>
    </row>
    <row r="18" spans="1:5" ht="15.6" x14ac:dyDescent="0.3">
      <c r="A18" s="2">
        <v>14</v>
      </c>
      <c r="B18" s="2">
        <v>175</v>
      </c>
      <c r="C18" s="14">
        <f t="shared" si="0"/>
        <v>165</v>
      </c>
    </row>
    <row r="19" spans="1:5" ht="15.6" x14ac:dyDescent="0.3">
      <c r="A19" s="2">
        <v>15</v>
      </c>
      <c r="B19" s="2">
        <v>180</v>
      </c>
      <c r="C19" s="14">
        <f t="shared" si="0"/>
        <v>170</v>
      </c>
    </row>
    <row r="20" spans="1:5" ht="15.6" x14ac:dyDescent="0.3">
      <c r="A20" s="2">
        <v>16</v>
      </c>
      <c r="B20" s="2">
        <v>185</v>
      </c>
      <c r="C20" s="14">
        <f t="shared" si="0"/>
        <v>175</v>
      </c>
    </row>
    <row r="21" spans="1:5" ht="15.6" x14ac:dyDescent="0.3">
      <c r="A21" s="2">
        <v>17</v>
      </c>
      <c r="B21" s="2">
        <v>190</v>
      </c>
      <c r="C21" s="14">
        <f t="shared" si="0"/>
        <v>180</v>
      </c>
    </row>
    <row r="22" spans="1:5" ht="15.6" x14ac:dyDescent="0.3">
      <c r="A22" s="2">
        <v>18</v>
      </c>
      <c r="B22" s="2">
        <v>195</v>
      </c>
      <c r="C22" s="14">
        <f t="shared" si="0"/>
        <v>185</v>
      </c>
    </row>
    <row r="23" spans="1:5" ht="15.6" x14ac:dyDescent="0.3">
      <c r="A23" s="2">
        <v>19</v>
      </c>
      <c r="B23" s="2">
        <v>200</v>
      </c>
      <c r="C23" s="14">
        <f t="shared" si="0"/>
        <v>190</v>
      </c>
    </row>
    <row r="24" spans="1:5" ht="15.6" x14ac:dyDescent="0.3">
      <c r="A24" s="2">
        <v>20</v>
      </c>
      <c r="B24" s="2">
        <v>205</v>
      </c>
      <c r="C24" s="14">
        <f t="shared" si="0"/>
        <v>195</v>
      </c>
    </row>
    <row r="25" spans="1:5" ht="15.6" x14ac:dyDescent="0.3">
      <c r="A25" s="2">
        <v>21</v>
      </c>
      <c r="B25" s="2">
        <v>210</v>
      </c>
      <c r="C25" s="14">
        <f t="shared" si="0"/>
        <v>200</v>
      </c>
    </row>
    <row r="26" spans="1:5" ht="15.6" x14ac:dyDescent="0.3">
      <c r="A26" s="2">
        <v>22</v>
      </c>
      <c r="B26" s="2">
        <v>215</v>
      </c>
      <c r="C26" s="14">
        <f t="shared" si="0"/>
        <v>205</v>
      </c>
    </row>
    <row r="27" spans="1:5" ht="15.6" x14ac:dyDescent="0.3">
      <c r="A27" s="2">
        <v>23</v>
      </c>
      <c r="B27" s="2">
        <v>220</v>
      </c>
      <c r="C27" s="14">
        <f t="shared" si="0"/>
        <v>210</v>
      </c>
    </row>
    <row r="28" spans="1:5" ht="15.6" x14ac:dyDescent="0.3">
      <c r="A28" s="2">
        <v>24</v>
      </c>
      <c r="B28" s="2">
        <v>225</v>
      </c>
      <c r="C28" s="14">
        <f t="shared" si="0"/>
        <v>215</v>
      </c>
    </row>
    <row r="30" spans="1:5" ht="15.6" x14ac:dyDescent="0.3">
      <c r="A30" s="17" t="s">
        <v>12</v>
      </c>
    </row>
    <row r="32" spans="1:5" ht="15.6" x14ac:dyDescent="0.3">
      <c r="A32" s="15" t="s">
        <v>10</v>
      </c>
      <c r="B32" s="15" t="s">
        <v>2</v>
      </c>
      <c r="C32" s="15" t="s">
        <v>4</v>
      </c>
      <c r="E32" s="18" t="s">
        <v>6</v>
      </c>
    </row>
    <row r="33" spans="1:5" ht="15.6" x14ac:dyDescent="0.3">
      <c r="A33" s="2">
        <v>1</v>
      </c>
      <c r="B33" s="2">
        <v>120</v>
      </c>
      <c r="C33" s="4"/>
      <c r="E33" s="7">
        <v>0.5</v>
      </c>
    </row>
    <row r="34" spans="1:5" ht="15.6" x14ac:dyDescent="0.3">
      <c r="A34" s="2">
        <v>2</v>
      </c>
      <c r="B34" s="2">
        <v>125</v>
      </c>
      <c r="C34" s="4"/>
      <c r="E34" s="7">
        <v>0.3</v>
      </c>
    </row>
    <row r="35" spans="1:5" ht="15.6" x14ac:dyDescent="0.3">
      <c r="A35" s="2">
        <v>3</v>
      </c>
      <c r="B35" s="2">
        <v>128</v>
      </c>
      <c r="C35" s="4"/>
      <c r="E35" s="7">
        <v>0.2</v>
      </c>
    </row>
    <row r="36" spans="1:5" ht="15.6" x14ac:dyDescent="0.3">
      <c r="A36" s="2">
        <v>4</v>
      </c>
      <c r="B36" s="2">
        <v>122</v>
      </c>
      <c r="C36" s="4"/>
      <c r="E36" s="9">
        <f>SUM(E33:E35)</f>
        <v>1</v>
      </c>
    </row>
    <row r="37" spans="1:5" ht="15.6" x14ac:dyDescent="0.3">
      <c r="A37" s="2">
        <v>5</v>
      </c>
      <c r="B37" s="2">
        <v>130</v>
      </c>
      <c r="C37" s="4"/>
    </row>
    <row r="38" spans="1:5" ht="15.6" x14ac:dyDescent="0.3">
      <c r="A38" s="2">
        <v>6</v>
      </c>
      <c r="B38" s="2">
        <v>135</v>
      </c>
      <c r="C38" s="4">
        <f>(B35*$E$33)+(B36*$E$34)+(B37*$E$35)</f>
        <v>126.6</v>
      </c>
    </row>
    <row r="39" spans="1:5" ht="15.6" x14ac:dyDescent="0.3">
      <c r="A39" s="2">
        <v>7</v>
      </c>
      <c r="B39" s="2">
        <v>140</v>
      </c>
      <c r="C39" s="4">
        <f t="shared" ref="C39:C56" si="1">(B36*$E$33)+(B37*$E$34)+(B38*$E$35)</f>
        <v>127</v>
      </c>
    </row>
    <row r="40" spans="1:5" ht="15.6" x14ac:dyDescent="0.3">
      <c r="A40" s="2">
        <v>8</v>
      </c>
      <c r="B40" s="2">
        <v>145</v>
      </c>
      <c r="C40" s="4">
        <f>(B37*$E$33)+(B38*$E$34)+(B39*$E$35)</f>
        <v>133.5</v>
      </c>
    </row>
    <row r="41" spans="1:5" ht="15.6" x14ac:dyDescent="0.3">
      <c r="A41" s="2">
        <v>9</v>
      </c>
      <c r="B41" s="2">
        <v>150</v>
      </c>
      <c r="C41" s="4">
        <f t="shared" si="1"/>
        <v>138.5</v>
      </c>
    </row>
    <row r="42" spans="1:5" ht="15.6" x14ac:dyDescent="0.3">
      <c r="A42" s="2">
        <v>10</v>
      </c>
      <c r="B42" s="2">
        <v>155</v>
      </c>
      <c r="C42" s="4">
        <f t="shared" si="1"/>
        <v>143.5</v>
      </c>
    </row>
    <row r="43" spans="1:5" ht="15.6" x14ac:dyDescent="0.3">
      <c r="A43" s="2">
        <v>11</v>
      </c>
      <c r="B43" s="2">
        <v>160</v>
      </c>
      <c r="C43" s="4">
        <f t="shared" si="1"/>
        <v>148.5</v>
      </c>
    </row>
    <row r="44" spans="1:5" ht="15.6" x14ac:dyDescent="0.3">
      <c r="A44" s="2">
        <v>12</v>
      </c>
      <c r="B44" s="2">
        <v>165</v>
      </c>
      <c r="C44" s="4">
        <f t="shared" si="1"/>
        <v>153.5</v>
      </c>
    </row>
    <row r="45" spans="1:5" ht="15.6" x14ac:dyDescent="0.3">
      <c r="A45" s="2">
        <v>13</v>
      </c>
      <c r="B45" s="2">
        <v>170</v>
      </c>
      <c r="C45" s="4">
        <f t="shared" si="1"/>
        <v>158.5</v>
      </c>
    </row>
    <row r="46" spans="1:5" ht="15.6" x14ac:dyDescent="0.3">
      <c r="A46" s="2">
        <v>14</v>
      </c>
      <c r="B46" s="2">
        <v>175</v>
      </c>
      <c r="C46" s="4">
        <f t="shared" si="1"/>
        <v>163.5</v>
      </c>
    </row>
    <row r="47" spans="1:5" ht="15.6" x14ac:dyDescent="0.3">
      <c r="A47" s="2">
        <v>15</v>
      </c>
      <c r="B47" s="2">
        <v>180</v>
      </c>
      <c r="C47" s="4">
        <f t="shared" si="1"/>
        <v>168.5</v>
      </c>
    </row>
    <row r="48" spans="1:5" ht="15.6" x14ac:dyDescent="0.3">
      <c r="A48" s="2">
        <v>16</v>
      </c>
      <c r="B48" s="2">
        <v>185</v>
      </c>
      <c r="C48" s="4">
        <f t="shared" si="1"/>
        <v>173.5</v>
      </c>
    </row>
    <row r="49" spans="1:6" ht="15.6" x14ac:dyDescent="0.3">
      <c r="A49" s="2">
        <v>17</v>
      </c>
      <c r="B49" s="2">
        <v>190</v>
      </c>
      <c r="C49" s="4">
        <f t="shared" si="1"/>
        <v>178.5</v>
      </c>
    </row>
    <row r="50" spans="1:6" ht="15.6" x14ac:dyDescent="0.3">
      <c r="A50" s="2">
        <v>18</v>
      </c>
      <c r="B50" s="2">
        <v>195</v>
      </c>
      <c r="C50" s="4">
        <f t="shared" si="1"/>
        <v>183.5</v>
      </c>
    </row>
    <row r="51" spans="1:6" ht="15.6" x14ac:dyDescent="0.3">
      <c r="A51" s="2">
        <v>19</v>
      </c>
      <c r="B51" s="2">
        <v>200</v>
      </c>
      <c r="C51" s="4">
        <f t="shared" si="1"/>
        <v>188.5</v>
      </c>
    </row>
    <row r="52" spans="1:6" ht="15.6" x14ac:dyDescent="0.3">
      <c r="A52" s="2">
        <v>20</v>
      </c>
      <c r="B52" s="2">
        <v>205</v>
      </c>
      <c r="C52" s="4">
        <f t="shared" si="1"/>
        <v>193.5</v>
      </c>
    </row>
    <row r="53" spans="1:6" ht="15.6" x14ac:dyDescent="0.3">
      <c r="A53" s="2">
        <v>21</v>
      </c>
      <c r="B53" s="2">
        <v>210</v>
      </c>
      <c r="C53" s="4">
        <f t="shared" si="1"/>
        <v>198.5</v>
      </c>
    </row>
    <row r="54" spans="1:6" ht="15.6" x14ac:dyDescent="0.3">
      <c r="A54" s="2">
        <v>22</v>
      </c>
      <c r="B54" s="2">
        <v>215</v>
      </c>
      <c r="C54" s="4">
        <f t="shared" si="1"/>
        <v>203.5</v>
      </c>
    </row>
    <row r="55" spans="1:6" ht="15.6" x14ac:dyDescent="0.3">
      <c r="A55" s="2">
        <v>23</v>
      </c>
      <c r="B55" s="2">
        <v>220</v>
      </c>
      <c r="C55" s="4">
        <f t="shared" si="1"/>
        <v>208.5</v>
      </c>
    </row>
    <row r="56" spans="1:6" ht="15.6" x14ac:dyDescent="0.3">
      <c r="A56" s="2">
        <v>24</v>
      </c>
      <c r="B56" s="2">
        <v>225</v>
      </c>
      <c r="C56" s="4">
        <f t="shared" si="1"/>
        <v>213.5</v>
      </c>
    </row>
    <row r="58" spans="1:6" ht="15.6" x14ac:dyDescent="0.3">
      <c r="A58" s="17" t="s">
        <v>13</v>
      </c>
    </row>
    <row r="59" spans="1:6" ht="15" thickBot="1" x14ac:dyDescent="0.35"/>
    <row r="60" spans="1:6" ht="16.2" thickBot="1" x14ac:dyDescent="0.35">
      <c r="A60" s="15" t="s">
        <v>10</v>
      </c>
      <c r="B60" s="15" t="s">
        <v>2</v>
      </c>
      <c r="C60" s="15" t="s">
        <v>4</v>
      </c>
      <c r="E60" s="21" t="s">
        <v>6</v>
      </c>
      <c r="F60" s="22">
        <v>0.3</v>
      </c>
    </row>
    <row r="61" spans="1:6" ht="15.6" x14ac:dyDescent="0.3">
      <c r="A61" s="2">
        <v>1</v>
      </c>
      <c r="B61" s="2">
        <v>120</v>
      </c>
      <c r="C61" s="20">
        <v>125</v>
      </c>
    </row>
    <row r="62" spans="1:6" ht="15.6" x14ac:dyDescent="0.3">
      <c r="A62" s="2">
        <v>2</v>
      </c>
      <c r="B62" s="2">
        <v>125</v>
      </c>
      <c r="C62" s="23">
        <f>$F$60*B61+(1-$F$60)*C61</f>
        <v>123.5</v>
      </c>
    </row>
    <row r="63" spans="1:6" ht="15.6" x14ac:dyDescent="0.3">
      <c r="A63" s="2">
        <v>3</v>
      </c>
      <c r="B63" s="2">
        <v>128</v>
      </c>
      <c r="C63" s="23">
        <f t="shared" ref="C63:C85" si="2">$F$60*B62+(1-$F$60)*C62</f>
        <v>123.94999999999999</v>
      </c>
    </row>
    <row r="64" spans="1:6" ht="15.6" x14ac:dyDescent="0.3">
      <c r="A64" s="2">
        <v>4</v>
      </c>
      <c r="B64" s="2">
        <v>122</v>
      </c>
      <c r="C64" s="23">
        <f t="shared" si="2"/>
        <v>125.16499999999999</v>
      </c>
    </row>
    <row r="65" spans="1:3" ht="15.6" x14ac:dyDescent="0.3">
      <c r="A65" s="2">
        <v>5</v>
      </c>
      <c r="B65" s="2">
        <v>130</v>
      </c>
      <c r="C65" s="23">
        <f t="shared" si="2"/>
        <v>124.21549999999999</v>
      </c>
    </row>
    <row r="66" spans="1:3" ht="15.6" x14ac:dyDescent="0.3">
      <c r="A66" s="2">
        <v>6</v>
      </c>
      <c r="B66" s="2">
        <v>135</v>
      </c>
      <c r="C66" s="23">
        <f t="shared" si="2"/>
        <v>125.95084999999999</v>
      </c>
    </row>
    <row r="67" spans="1:3" ht="15.6" x14ac:dyDescent="0.3">
      <c r="A67" s="2">
        <v>7</v>
      </c>
      <c r="B67" s="2">
        <v>140</v>
      </c>
      <c r="C67" s="23">
        <f t="shared" si="2"/>
        <v>128.665595</v>
      </c>
    </row>
    <row r="68" spans="1:3" ht="15.6" x14ac:dyDescent="0.3">
      <c r="A68" s="2">
        <v>8</v>
      </c>
      <c r="B68" s="2">
        <v>145</v>
      </c>
      <c r="C68" s="23">
        <f t="shared" si="2"/>
        <v>132.06591649999999</v>
      </c>
    </row>
    <row r="69" spans="1:3" ht="15.6" x14ac:dyDescent="0.3">
      <c r="A69" s="2">
        <v>9</v>
      </c>
      <c r="B69" s="2">
        <v>150</v>
      </c>
      <c r="C69" s="23">
        <f t="shared" si="2"/>
        <v>135.94614154999999</v>
      </c>
    </row>
    <row r="70" spans="1:3" ht="15.6" x14ac:dyDescent="0.3">
      <c r="A70" s="2">
        <v>10</v>
      </c>
      <c r="B70" s="2">
        <v>155</v>
      </c>
      <c r="C70" s="23">
        <f t="shared" si="2"/>
        <v>140.16229908499997</v>
      </c>
    </row>
    <row r="71" spans="1:3" ht="15.6" x14ac:dyDescent="0.3">
      <c r="A71" s="2">
        <v>11</v>
      </c>
      <c r="B71" s="2">
        <v>160</v>
      </c>
      <c r="C71" s="23">
        <f t="shared" si="2"/>
        <v>144.61360935949997</v>
      </c>
    </row>
    <row r="72" spans="1:3" ht="15.6" x14ac:dyDescent="0.3">
      <c r="A72" s="2">
        <v>12</v>
      </c>
      <c r="B72" s="2">
        <v>165</v>
      </c>
      <c r="C72" s="23">
        <f t="shared" si="2"/>
        <v>149.22952655165</v>
      </c>
    </row>
    <row r="73" spans="1:3" ht="15.6" x14ac:dyDescent="0.3">
      <c r="A73" s="2">
        <v>13</v>
      </c>
      <c r="B73" s="2">
        <v>170</v>
      </c>
      <c r="C73" s="23">
        <f t="shared" si="2"/>
        <v>153.96066858615501</v>
      </c>
    </row>
    <row r="74" spans="1:3" ht="15.6" x14ac:dyDescent="0.3">
      <c r="A74" s="2">
        <v>14</v>
      </c>
      <c r="B74" s="2">
        <v>175</v>
      </c>
      <c r="C74" s="23">
        <f t="shared" si="2"/>
        <v>158.7724680103085</v>
      </c>
    </row>
    <row r="75" spans="1:3" ht="15.6" x14ac:dyDescent="0.3">
      <c r="A75" s="2">
        <v>15</v>
      </c>
      <c r="B75" s="2">
        <v>180</v>
      </c>
      <c r="C75" s="23">
        <f t="shared" si="2"/>
        <v>163.64072760721595</v>
      </c>
    </row>
    <row r="76" spans="1:3" ht="15.6" x14ac:dyDescent="0.3">
      <c r="A76" s="2">
        <v>16</v>
      </c>
      <c r="B76" s="2">
        <v>185</v>
      </c>
      <c r="C76" s="23">
        <f t="shared" si="2"/>
        <v>168.54850932505116</v>
      </c>
    </row>
    <row r="77" spans="1:3" ht="15.6" x14ac:dyDescent="0.3">
      <c r="A77" s="2">
        <v>17</v>
      </c>
      <c r="B77" s="2">
        <v>190</v>
      </c>
      <c r="C77" s="23">
        <f t="shared" si="2"/>
        <v>173.48395652753578</v>
      </c>
    </row>
    <row r="78" spans="1:3" ht="15.6" x14ac:dyDescent="0.3">
      <c r="A78" s="2">
        <v>18</v>
      </c>
      <c r="B78" s="2">
        <v>195</v>
      </c>
      <c r="C78" s="23">
        <f t="shared" si="2"/>
        <v>178.43876956927505</v>
      </c>
    </row>
    <row r="79" spans="1:3" ht="15.6" x14ac:dyDescent="0.3">
      <c r="A79" s="2">
        <v>19</v>
      </c>
      <c r="B79" s="2">
        <v>200</v>
      </c>
      <c r="C79" s="23">
        <f t="shared" si="2"/>
        <v>183.40713869849253</v>
      </c>
    </row>
    <row r="80" spans="1:3" ht="15.6" x14ac:dyDescent="0.3">
      <c r="A80" s="2">
        <v>20</v>
      </c>
      <c r="B80" s="2">
        <v>205</v>
      </c>
      <c r="C80" s="23">
        <f t="shared" si="2"/>
        <v>188.38499708894477</v>
      </c>
    </row>
    <row r="81" spans="1:10" ht="15.6" x14ac:dyDescent="0.3">
      <c r="A81" s="2">
        <v>21</v>
      </c>
      <c r="B81" s="2">
        <v>210</v>
      </c>
      <c r="C81" s="23">
        <f t="shared" si="2"/>
        <v>193.36949796226133</v>
      </c>
    </row>
    <row r="82" spans="1:10" ht="15.6" x14ac:dyDescent="0.3">
      <c r="A82" s="2">
        <v>22</v>
      </c>
      <c r="B82" s="2">
        <v>215</v>
      </c>
      <c r="C82" s="23">
        <f t="shared" si="2"/>
        <v>198.35864857358291</v>
      </c>
    </row>
    <row r="83" spans="1:10" ht="15.6" x14ac:dyDescent="0.3">
      <c r="A83" s="2">
        <v>23</v>
      </c>
      <c r="B83" s="2">
        <v>220</v>
      </c>
      <c r="C83" s="23">
        <f t="shared" si="2"/>
        <v>203.35105400150803</v>
      </c>
    </row>
    <row r="84" spans="1:10" ht="15.6" x14ac:dyDescent="0.3">
      <c r="A84" s="2">
        <v>24</v>
      </c>
      <c r="B84" s="2">
        <v>225</v>
      </c>
      <c r="C84" s="23">
        <f t="shared" si="2"/>
        <v>208.34573780105561</v>
      </c>
    </row>
    <row r="85" spans="1:10" ht="15.6" x14ac:dyDescent="0.3">
      <c r="A85" s="19">
        <v>25</v>
      </c>
      <c r="B85" s="4"/>
      <c r="C85" s="23">
        <f t="shared" si="2"/>
        <v>213.3420164607389</v>
      </c>
    </row>
    <row r="87" spans="1:10" ht="15.6" x14ac:dyDescent="0.3">
      <c r="A87" s="17" t="s">
        <v>14</v>
      </c>
    </row>
    <row r="89" spans="1:10" ht="15.6" x14ac:dyDescent="0.3">
      <c r="A89" s="15" t="s">
        <v>10</v>
      </c>
      <c r="B89" s="15" t="s">
        <v>2</v>
      </c>
      <c r="C89" s="15" t="s">
        <v>46</v>
      </c>
      <c r="D89" s="15" t="s">
        <v>47</v>
      </c>
      <c r="E89" s="15" t="s">
        <v>48</v>
      </c>
      <c r="F89" s="15" t="s">
        <v>49</v>
      </c>
      <c r="G89" s="15" t="s">
        <v>50</v>
      </c>
      <c r="I89" s="15" t="s">
        <v>51</v>
      </c>
      <c r="J89" s="4">
        <v>2</v>
      </c>
    </row>
    <row r="90" spans="1:10" ht="15.6" x14ac:dyDescent="0.3">
      <c r="A90" s="4">
        <v>0</v>
      </c>
      <c r="B90" s="4"/>
      <c r="C90" s="4"/>
      <c r="D90" s="4"/>
      <c r="E90" s="4">
        <v>1</v>
      </c>
      <c r="F90" s="4"/>
      <c r="G90" s="4"/>
      <c r="I90" s="15" t="s">
        <v>6</v>
      </c>
      <c r="J90" s="4">
        <v>0.3</v>
      </c>
    </row>
    <row r="91" spans="1:10" ht="15.6" x14ac:dyDescent="0.3">
      <c r="A91" s="2">
        <v>1</v>
      </c>
      <c r="B91" s="2">
        <v>120</v>
      </c>
      <c r="C91" s="4">
        <f>B91</f>
        <v>120</v>
      </c>
      <c r="D91" s="14">
        <v>0</v>
      </c>
      <c r="E91" s="4">
        <v>1</v>
      </c>
      <c r="F91" s="4"/>
      <c r="G91" s="14"/>
      <c r="I91" s="15" t="s">
        <v>52</v>
      </c>
      <c r="J91" s="4">
        <v>0.2</v>
      </c>
    </row>
    <row r="92" spans="1:10" ht="15.6" x14ac:dyDescent="0.3">
      <c r="A92" s="2">
        <v>2</v>
      </c>
      <c r="B92" s="2">
        <v>125</v>
      </c>
      <c r="C92" s="52">
        <f>$J$90*B92/E90+(1-$J$90)*(C91+D91)</f>
        <v>121.5</v>
      </c>
      <c r="D92" s="14">
        <f>$J$91*(B92-B91)+(1-$J$91)*D91</f>
        <v>1</v>
      </c>
      <c r="E92" s="14">
        <f>$J$92*B92/C92+(1-$J$92)*E90</f>
        <v>1.011522633744856</v>
      </c>
      <c r="F92" s="52">
        <f>(C91+$A$91*D91)*E90</f>
        <v>120</v>
      </c>
      <c r="G92" s="14">
        <f>ABS(B92-F92)</f>
        <v>5</v>
      </c>
      <c r="I92" s="15" t="s">
        <v>53</v>
      </c>
      <c r="J92" s="4">
        <v>0.4</v>
      </c>
    </row>
    <row r="93" spans="1:10" ht="15.6" x14ac:dyDescent="0.3">
      <c r="A93" s="2">
        <v>3</v>
      </c>
      <c r="B93" s="2">
        <v>128</v>
      </c>
      <c r="C93" s="4">
        <f t="shared" ref="C93:C115" si="3">$J$90*B93/E91+(1-$J$90)*(C92+D92)</f>
        <v>124.15</v>
      </c>
      <c r="D93" s="14">
        <f t="shared" ref="D93:D115" si="4">$J$91*(B93-B92)+(1-$J$91)*D92</f>
        <v>1.4000000000000001</v>
      </c>
      <c r="E93" s="14">
        <f t="shared" ref="E93:E115" si="5">$J$92*B93/C93+(1-$J$92)*E91</f>
        <v>1.0124043495771244</v>
      </c>
      <c r="F93" s="52">
        <f t="shared" ref="F93:F102" si="6">(C92+$A$91*D92)*E91</f>
        <v>122.5</v>
      </c>
      <c r="G93" s="14">
        <f t="shared" ref="G93:G115" si="7">ABS(B93-F93)</f>
        <v>5.5</v>
      </c>
    </row>
    <row r="94" spans="1:10" ht="15.6" x14ac:dyDescent="0.3">
      <c r="A94" s="2">
        <v>4</v>
      </c>
      <c r="B94" s="2">
        <v>122</v>
      </c>
      <c r="C94" s="4">
        <f t="shared" si="3"/>
        <v>124.06807567127747</v>
      </c>
      <c r="D94" s="14">
        <f t="shared" si="4"/>
        <v>-8.0000000000000071E-2</v>
      </c>
      <c r="E94" s="14">
        <f t="shared" si="5"/>
        <v>1.0002460288721122</v>
      </c>
      <c r="F94" s="52">
        <f t="shared" si="6"/>
        <v>126.99666666666668</v>
      </c>
      <c r="G94" s="14">
        <f t="shared" si="7"/>
        <v>4.9966666666666839</v>
      </c>
    </row>
    <row r="95" spans="1:10" ht="15.6" x14ac:dyDescent="0.3">
      <c r="A95" s="2">
        <v>5</v>
      </c>
      <c r="B95" s="2">
        <v>130</v>
      </c>
      <c r="C95" s="4">
        <f t="shared" si="3"/>
        <v>125.3138106594479</v>
      </c>
      <c r="D95" s="14">
        <f t="shared" si="4"/>
        <v>1.536</v>
      </c>
      <c r="E95" s="14">
        <f t="shared" si="5"/>
        <v>1.022400863161095</v>
      </c>
      <c r="F95" s="52">
        <f t="shared" si="6"/>
        <v>125.52606710529895</v>
      </c>
      <c r="G95" s="14">
        <f t="shared" si="7"/>
        <v>4.4739328947010506</v>
      </c>
    </row>
    <row r="96" spans="1:10" ht="15.6" x14ac:dyDescent="0.3">
      <c r="A96" s="2">
        <v>6</v>
      </c>
      <c r="B96" s="2">
        <v>135</v>
      </c>
      <c r="C96" s="4">
        <f t="shared" si="3"/>
        <v>129.28490574316334</v>
      </c>
      <c r="D96" s="14">
        <f t="shared" si="4"/>
        <v>2.2288000000000001</v>
      </c>
      <c r="E96" s="14">
        <f t="shared" si="5"/>
        <v>1.0178297874853131</v>
      </c>
      <c r="F96" s="52">
        <f t="shared" si="6"/>
        <v>126.88101937529208</v>
      </c>
      <c r="G96" s="14">
        <f t="shared" si="7"/>
        <v>8.1189806247079161</v>
      </c>
    </row>
    <row r="97" spans="1:7" ht="15.6" x14ac:dyDescent="0.3">
      <c r="A97" s="2">
        <v>7</v>
      </c>
      <c r="B97" s="2">
        <v>140</v>
      </c>
      <c r="C97" s="4">
        <f t="shared" si="3"/>
        <v>133.13937154518914</v>
      </c>
      <c r="D97" s="14">
        <f t="shared" si="4"/>
        <v>2.7830400000000002</v>
      </c>
      <c r="E97" s="14">
        <f t="shared" si="5"/>
        <v>1.0340523876244099</v>
      </c>
      <c r="F97" s="52">
        <f t="shared" si="6"/>
        <v>134.45972626932445</v>
      </c>
      <c r="G97" s="14">
        <f t="shared" si="7"/>
        <v>5.5402737306755512</v>
      </c>
    </row>
    <row r="98" spans="1:7" ht="15.6" x14ac:dyDescent="0.3">
      <c r="A98" s="2">
        <v>8</v>
      </c>
      <c r="B98" s="2">
        <v>145</v>
      </c>
      <c r="C98" s="4">
        <f t="shared" si="3"/>
        <v>137.88367878975723</v>
      </c>
      <c r="D98" s="14">
        <f t="shared" si="4"/>
        <v>3.2264320000000004</v>
      </c>
      <c r="E98" s="14">
        <f t="shared" si="5"/>
        <v>1.0313422918240767</v>
      </c>
      <c r="F98" s="52">
        <f t="shared" si="6"/>
        <v>138.34587925753112</v>
      </c>
      <c r="G98" s="14">
        <f t="shared" si="7"/>
        <v>6.6541207424688764</v>
      </c>
    </row>
    <row r="99" spans="1:7" ht="15.6" x14ac:dyDescent="0.3">
      <c r="A99" s="2">
        <v>9</v>
      </c>
      <c r="B99" s="2">
        <v>150</v>
      </c>
      <c r="C99" s="4">
        <f t="shared" si="3"/>
        <v>142.29518218520866</v>
      </c>
      <c r="D99" s="14">
        <f t="shared" si="4"/>
        <v>3.5811456000000006</v>
      </c>
      <c r="E99" s="14">
        <f t="shared" si="5"/>
        <v>1.0420901217768226</v>
      </c>
      <c r="F99" s="52">
        <f t="shared" si="6"/>
        <v>145.91524698009346</v>
      </c>
      <c r="G99" s="14">
        <f t="shared" si="7"/>
        <v>4.0847530199065432</v>
      </c>
    </row>
    <row r="100" spans="1:7" ht="15.6" x14ac:dyDescent="0.3">
      <c r="A100" s="2">
        <v>10</v>
      </c>
      <c r="B100" s="2">
        <v>155</v>
      </c>
      <c r="C100" s="4">
        <f t="shared" si="3"/>
        <v>147.2003034861583</v>
      </c>
      <c r="D100" s="14">
        <f t="shared" si="4"/>
        <v>3.8649164800000007</v>
      </c>
      <c r="E100" s="14">
        <f t="shared" si="5"/>
        <v>1.0400001588798615</v>
      </c>
      <c r="F100" s="52">
        <f t="shared" si="6"/>
        <v>150.44842622087734</v>
      </c>
      <c r="G100" s="14">
        <f t="shared" si="7"/>
        <v>4.5515737791226627</v>
      </c>
    </row>
    <row r="101" spans="1:7" ht="15.6" x14ac:dyDescent="0.3">
      <c r="A101" s="2">
        <v>11</v>
      </c>
      <c r="B101" s="2">
        <v>160</v>
      </c>
      <c r="C101" s="4">
        <f t="shared" si="3"/>
        <v>151.80692928919572</v>
      </c>
      <c r="D101" s="14">
        <f t="shared" si="4"/>
        <v>4.0919331840000002</v>
      </c>
      <c r="E101" s="14">
        <f t="shared" si="5"/>
        <v>1.0468422067545005</v>
      </c>
      <c r="F101" s="52">
        <f t="shared" si="6"/>
        <v>157.4235734707764</v>
      </c>
      <c r="G101" s="14">
        <f t="shared" si="7"/>
        <v>2.5764265292235962</v>
      </c>
    </row>
    <row r="102" spans="1:7" ht="15.6" x14ac:dyDescent="0.3">
      <c r="A102" s="2">
        <v>12</v>
      </c>
      <c r="B102" s="2">
        <v>165</v>
      </c>
      <c r="C102" s="4">
        <f t="shared" si="3"/>
        <v>156.72535030617047</v>
      </c>
      <c r="D102" s="14">
        <f t="shared" si="4"/>
        <v>4.2735465472000005</v>
      </c>
      <c r="E102" s="14">
        <f t="shared" si="5"/>
        <v>1.0451189498786699</v>
      </c>
      <c r="F102" s="52">
        <f t="shared" si="6"/>
        <v>162.13484174131324</v>
      </c>
      <c r="G102" s="14">
        <f t="shared" si="7"/>
        <v>2.8651582586867619</v>
      </c>
    </row>
    <row r="103" spans="1:7" ht="15.6" x14ac:dyDescent="0.3">
      <c r="A103" s="2">
        <v>13</v>
      </c>
      <c r="B103" s="2">
        <v>170</v>
      </c>
      <c r="C103" s="4">
        <f t="shared" si="3"/>
        <v>161.41717179210335</v>
      </c>
      <c r="D103" s="14">
        <f t="shared" si="4"/>
        <v>4.41883723776</v>
      </c>
      <c r="E103" s="14">
        <f t="shared" si="5"/>
        <v>1.0493740109280987</v>
      </c>
      <c r="F103" s="52">
        <f>(C102+A102*$D$102)*E90</f>
        <v>208.00790887257048</v>
      </c>
      <c r="G103" s="14">
        <f t="shared" si="7"/>
        <v>38.007908872570482</v>
      </c>
    </row>
    <row r="104" spans="1:7" ht="15.6" x14ac:dyDescent="0.3">
      <c r="A104" s="2">
        <v>14</v>
      </c>
      <c r="B104" s="2">
        <v>175</v>
      </c>
      <c r="C104" s="4">
        <f t="shared" si="3"/>
        <v>166.31872280828102</v>
      </c>
      <c r="D104" s="14">
        <f t="shared" si="4"/>
        <v>4.5350697902080004</v>
      </c>
      <c r="E104" s="14">
        <f t="shared" si="5"/>
        <v>1.0479500227815195</v>
      </c>
      <c r="F104" s="52">
        <f t="shared" ref="F104:F115" si="8">(C103+A103*$D$102)*E91</f>
        <v>216.97327690570336</v>
      </c>
      <c r="G104" s="14">
        <f t="shared" si="7"/>
        <v>41.973276905703358</v>
      </c>
    </row>
    <row r="105" spans="1:7" ht="15.6" x14ac:dyDescent="0.3">
      <c r="A105" s="2">
        <v>15</v>
      </c>
      <c r="B105" s="2">
        <v>180</v>
      </c>
      <c r="C105" s="4">
        <f t="shared" si="3"/>
        <v>171.05690522694579</v>
      </c>
      <c r="D105" s="14">
        <f t="shared" si="4"/>
        <v>4.6280558321664005</v>
      </c>
      <c r="E105" s="14">
        <f t="shared" si="5"/>
        <v>1.0505369672306049</v>
      </c>
      <c r="F105" s="52">
        <f t="shared" si="8"/>
        <v>228.75419936008279</v>
      </c>
      <c r="G105" s="14">
        <f t="shared" si="7"/>
        <v>48.754199360082794</v>
      </c>
    </row>
    <row r="106" spans="1:7" ht="15.6" x14ac:dyDescent="0.3">
      <c r="A106" s="2">
        <v>16</v>
      </c>
      <c r="B106" s="2">
        <v>185</v>
      </c>
      <c r="C106" s="4">
        <f t="shared" si="3"/>
        <v>175.94001360065465</v>
      </c>
      <c r="D106" s="14">
        <f t="shared" si="4"/>
        <v>4.70244466573312</v>
      </c>
      <c r="E106" s="14">
        <f t="shared" si="5"/>
        <v>1.0493679122683959</v>
      </c>
      <c r="F106" s="52">
        <f t="shared" si="8"/>
        <v>238.07711156454562</v>
      </c>
      <c r="G106" s="14">
        <f t="shared" si="7"/>
        <v>53.077111564545618</v>
      </c>
    </row>
    <row r="107" spans="1:7" ht="15.6" x14ac:dyDescent="0.3">
      <c r="A107" s="2">
        <v>17</v>
      </c>
      <c r="B107" s="2">
        <v>190</v>
      </c>
      <c r="C107" s="4">
        <f t="shared" si="3"/>
        <v>180.70768769101716</v>
      </c>
      <c r="D107" s="14">
        <f t="shared" si="4"/>
        <v>4.7619557325864967</v>
      </c>
      <c r="E107" s="14">
        <f t="shared" si="5"/>
        <v>1.050890895322689</v>
      </c>
      <c r="F107" s="52">
        <f t="shared" si="8"/>
        <v>244.37686733235105</v>
      </c>
      <c r="G107" s="14">
        <f t="shared" si="7"/>
        <v>54.376867332351054</v>
      </c>
    </row>
    <row r="108" spans="1:7" ht="15.6" x14ac:dyDescent="0.3">
      <c r="A108" s="2">
        <v>18</v>
      </c>
      <c r="B108" s="2">
        <v>195</v>
      </c>
      <c r="C108" s="4">
        <f t="shared" si="3"/>
        <v>185.57659566229006</v>
      </c>
      <c r="D108" s="14">
        <f t="shared" si="4"/>
        <v>4.8095645860691976</v>
      </c>
      <c r="E108" s="14">
        <f t="shared" si="5"/>
        <v>1.0499323697487195</v>
      </c>
      <c r="F108" s="52">
        <f>(C107+A107*$D$102)*E95</f>
        <v>259.03341641162029</v>
      </c>
      <c r="G108" s="14">
        <f t="shared" si="7"/>
        <v>64.033416411620294</v>
      </c>
    </row>
    <row r="109" spans="1:7" ht="15.6" x14ac:dyDescent="0.3">
      <c r="A109" s="2">
        <v>19</v>
      </c>
      <c r="B109" s="2">
        <v>200</v>
      </c>
      <c r="C109" s="4">
        <f t="shared" si="3"/>
        <v>190.36472632002813</v>
      </c>
      <c r="D109" s="14">
        <f t="shared" si="4"/>
        <v>4.8476516688553577</v>
      </c>
      <c r="E109" s="14">
        <f t="shared" si="5"/>
        <v>1.0507804595684838</v>
      </c>
      <c r="F109" s="52">
        <f t="shared" si="8"/>
        <v>267.18076045620961</v>
      </c>
      <c r="G109" s="14">
        <f t="shared" si="7"/>
        <v>67.180760456209612</v>
      </c>
    </row>
    <row r="110" spans="1:7" ht="15.6" x14ac:dyDescent="0.3">
      <c r="A110" s="2">
        <v>20</v>
      </c>
      <c r="B110" s="2">
        <v>205</v>
      </c>
      <c r="C110" s="4">
        <f t="shared" si="3"/>
        <v>195.22386597849322</v>
      </c>
      <c r="D110" s="14">
        <f t="shared" si="4"/>
        <v>4.8781213350842858</v>
      </c>
      <c r="E110" s="14">
        <f t="shared" si="5"/>
        <v>1.0499900343412183</v>
      </c>
      <c r="F110" s="52">
        <f t="shared" si="8"/>
        <v>280.80944897506043</v>
      </c>
      <c r="G110" s="14">
        <f t="shared" si="7"/>
        <v>75.809448975060434</v>
      </c>
    </row>
    <row r="111" spans="1:7" ht="15.6" x14ac:dyDescent="0.3">
      <c r="A111" s="2">
        <v>21</v>
      </c>
      <c r="B111" s="2">
        <v>210</v>
      </c>
      <c r="C111" s="4">
        <f t="shared" si="3"/>
        <v>200.02682655448723</v>
      </c>
      <c r="D111" s="14">
        <f t="shared" si="4"/>
        <v>4.9024970680674294</v>
      </c>
      <c r="E111" s="14">
        <f t="shared" si="5"/>
        <v>1.0504119475321259</v>
      </c>
      <c r="F111" s="52">
        <f t="shared" si="8"/>
        <v>289.4924151611379</v>
      </c>
      <c r="G111" s="14">
        <f t="shared" si="7"/>
        <v>79.492415161137899</v>
      </c>
    </row>
    <row r="112" spans="1:7" ht="15.6" x14ac:dyDescent="0.3">
      <c r="A112" s="2">
        <v>22</v>
      </c>
      <c r="B112" s="2">
        <v>215</v>
      </c>
      <c r="C112" s="4">
        <f t="shared" si="3"/>
        <v>204.87968099482879</v>
      </c>
      <c r="D112" s="14">
        <f t="shared" si="4"/>
        <v>4.9219976544539437</v>
      </c>
      <c r="E112" s="14">
        <f t="shared" si="5"/>
        <v>1.0497525812507262</v>
      </c>
      <c r="F112" s="52">
        <f t="shared" si="8"/>
        <v>301.96781352039892</v>
      </c>
      <c r="G112" s="14">
        <f t="shared" si="7"/>
        <v>86.96781352039892</v>
      </c>
    </row>
    <row r="113" spans="1:7" ht="15.6" x14ac:dyDescent="0.3">
      <c r="A113" s="2">
        <v>23</v>
      </c>
      <c r="B113" s="2">
        <v>220</v>
      </c>
      <c r="C113" s="4">
        <f t="shared" si="3"/>
        <v>209.6936667783998</v>
      </c>
      <c r="D113" s="14">
        <f t="shared" si="4"/>
        <v>4.9375981235631556</v>
      </c>
      <c r="E113" s="14">
        <f t="shared" si="5"/>
        <v>1.0499069577345439</v>
      </c>
      <c r="F113" s="52">
        <f>(C112+A112*$D$102)*E100</f>
        <v>310.85366072338394</v>
      </c>
      <c r="G113" s="14">
        <f t="shared" si="7"/>
        <v>90.853660723383939</v>
      </c>
    </row>
    <row r="114" spans="1:7" ht="15.6" x14ac:dyDescent="0.3">
      <c r="A114" s="2">
        <v>24</v>
      </c>
      <c r="B114" s="2">
        <v>225</v>
      </c>
      <c r="C114" s="4">
        <f t="shared" si="3"/>
        <v>214.54275137406813</v>
      </c>
      <c r="D114" s="14">
        <f t="shared" si="4"/>
        <v>4.9500784988505249</v>
      </c>
      <c r="E114" s="14">
        <f t="shared" si="5"/>
        <v>1.0493483596358317</v>
      </c>
      <c r="F114" s="52">
        <f t="shared" si="8"/>
        <v>322.41194552993824</v>
      </c>
      <c r="G114" s="14">
        <f t="shared" si="7"/>
        <v>97.411945529938237</v>
      </c>
    </row>
    <row r="115" spans="1:7" ht="15.6" x14ac:dyDescent="0.3">
      <c r="A115" s="19">
        <v>25</v>
      </c>
      <c r="B115" s="4"/>
      <c r="C115" s="4">
        <f t="shared" si="3"/>
        <v>153.64498091104306</v>
      </c>
      <c r="D115" s="14">
        <f t="shared" si="4"/>
        <v>-41.039937200919582</v>
      </c>
      <c r="E115" s="14">
        <f t="shared" si="5"/>
        <v>0.62994417464072627</v>
      </c>
      <c r="F115" s="52">
        <f t="shared" si="8"/>
        <v>331.41544253216142</v>
      </c>
      <c r="G115" s="14">
        <f t="shared" si="7"/>
        <v>331.41544253216142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F03A2-D5AA-4568-B574-5A7778D1BBF6}">
  <dimension ref="A1:J86"/>
  <sheetViews>
    <sheetView workbookViewId="0">
      <selection activeCell="D17" sqref="D17"/>
    </sheetView>
  </sheetViews>
  <sheetFormatPr baseColWidth="10" defaultRowHeight="14.4" x14ac:dyDescent="0.3"/>
  <sheetData>
    <row r="1" spans="1:8" ht="15.6" x14ac:dyDescent="0.3">
      <c r="A1" s="1" t="s">
        <v>15</v>
      </c>
    </row>
    <row r="2" spans="1:8" ht="15.6" x14ac:dyDescent="0.3">
      <c r="A2" s="1" t="s">
        <v>16</v>
      </c>
    </row>
    <row r="3" spans="1:8" ht="15.6" x14ac:dyDescent="0.3">
      <c r="A3" s="1" t="s">
        <v>19</v>
      </c>
    </row>
    <row r="4" spans="1:8" ht="15.6" x14ac:dyDescent="0.3">
      <c r="A4" s="1" t="s">
        <v>20</v>
      </c>
    </row>
    <row r="5" spans="1:8" ht="15.6" x14ac:dyDescent="0.3">
      <c r="A5" s="1" t="s">
        <v>22</v>
      </c>
    </row>
    <row r="6" spans="1:8" ht="15.6" x14ac:dyDescent="0.3">
      <c r="A6" s="1" t="s">
        <v>23</v>
      </c>
    </row>
    <row r="8" spans="1:8" ht="15.6" x14ac:dyDescent="0.3">
      <c r="A8" s="24" t="s">
        <v>10</v>
      </c>
      <c r="B8" s="24" t="s">
        <v>2</v>
      </c>
      <c r="C8" s="25" t="s">
        <v>17</v>
      </c>
      <c r="D8" s="29" t="s">
        <v>18</v>
      </c>
      <c r="E8" s="25" t="s">
        <v>21</v>
      </c>
      <c r="G8" s="27" t="s">
        <v>6</v>
      </c>
    </row>
    <row r="9" spans="1:8" ht="15.6" x14ac:dyDescent="0.3">
      <c r="A9" s="2">
        <v>1</v>
      </c>
      <c r="B9" s="2">
        <v>150</v>
      </c>
      <c r="C9" s="20"/>
      <c r="D9" s="30"/>
      <c r="E9" s="4">
        <v>155</v>
      </c>
      <c r="G9" s="7">
        <v>0.4</v>
      </c>
    </row>
    <row r="10" spans="1:8" ht="15.6" x14ac:dyDescent="0.3">
      <c r="A10" s="2">
        <v>2</v>
      </c>
      <c r="B10" s="2">
        <v>155</v>
      </c>
      <c r="C10" s="20"/>
      <c r="D10" s="30"/>
      <c r="E10" s="14">
        <f>$H$15*B9+(1-$H$15)*E9</f>
        <v>154.5</v>
      </c>
      <c r="G10" s="7">
        <v>0.3</v>
      </c>
    </row>
    <row r="11" spans="1:8" ht="15.6" x14ac:dyDescent="0.3">
      <c r="A11" s="2">
        <v>3</v>
      </c>
      <c r="B11" s="2">
        <v>160</v>
      </c>
      <c r="C11" s="20"/>
      <c r="D11" s="30"/>
      <c r="E11" s="14">
        <f t="shared" ref="E11:E45" si="0">$H$15*B10+(1-$H$15)*E10</f>
        <v>154.55000000000001</v>
      </c>
      <c r="G11" s="7">
        <v>0.2</v>
      </c>
    </row>
    <row r="12" spans="1:8" ht="15.6" x14ac:dyDescent="0.3">
      <c r="A12" s="2">
        <v>4</v>
      </c>
      <c r="B12" s="2">
        <v>165</v>
      </c>
      <c r="C12" s="20"/>
      <c r="D12" s="30"/>
      <c r="E12" s="14">
        <f t="shared" si="0"/>
        <v>155.09500000000003</v>
      </c>
      <c r="G12" s="7">
        <v>0.1</v>
      </c>
    </row>
    <row r="13" spans="1:8" ht="15.6" x14ac:dyDescent="0.3">
      <c r="A13" s="2">
        <v>5</v>
      </c>
      <c r="B13" s="2">
        <v>170</v>
      </c>
      <c r="C13" s="23">
        <f>(B9+B10+B11+B12)/4</f>
        <v>157.5</v>
      </c>
      <c r="D13" s="30"/>
      <c r="E13" s="14">
        <f t="shared" si="0"/>
        <v>156.08550000000002</v>
      </c>
      <c r="G13" s="9">
        <f>SUM(G9:G12)</f>
        <v>0.99999999999999989</v>
      </c>
    </row>
    <row r="14" spans="1:8" ht="16.2" thickBot="1" x14ac:dyDescent="0.35">
      <c r="A14" s="2">
        <v>6</v>
      </c>
      <c r="B14" s="2">
        <v>175</v>
      </c>
      <c r="C14" s="23">
        <f t="shared" ref="C14:C44" si="1">(B10+B11+B12+B13)/4</f>
        <v>162.5</v>
      </c>
      <c r="D14" s="30"/>
      <c r="E14" s="14">
        <f t="shared" si="0"/>
        <v>157.47695000000002</v>
      </c>
    </row>
    <row r="15" spans="1:8" ht="16.2" thickBot="1" x14ac:dyDescent="0.35">
      <c r="A15" s="2">
        <v>7</v>
      </c>
      <c r="B15" s="2">
        <v>180</v>
      </c>
      <c r="C15" s="23">
        <f t="shared" si="1"/>
        <v>167.5</v>
      </c>
      <c r="D15" s="30"/>
      <c r="E15" s="14">
        <f t="shared" si="0"/>
        <v>159.22925500000002</v>
      </c>
      <c r="G15" s="28" t="s">
        <v>6</v>
      </c>
      <c r="H15" s="13">
        <v>0.1</v>
      </c>
    </row>
    <row r="16" spans="1:8" ht="15.6" x14ac:dyDescent="0.3">
      <c r="A16" s="2">
        <v>8</v>
      </c>
      <c r="B16" s="2">
        <v>185</v>
      </c>
      <c r="C16" s="23">
        <f t="shared" si="1"/>
        <v>172.5</v>
      </c>
      <c r="D16" s="30"/>
      <c r="E16" s="14">
        <f t="shared" si="0"/>
        <v>161.30632950000003</v>
      </c>
    </row>
    <row r="17" spans="1:5" ht="15.6" x14ac:dyDescent="0.3">
      <c r="A17" s="2">
        <v>9</v>
      </c>
      <c r="B17" s="2">
        <v>190</v>
      </c>
      <c r="C17" s="23">
        <f t="shared" si="1"/>
        <v>177.5</v>
      </c>
      <c r="D17" s="31">
        <f t="shared" ref="D17:D44" si="2">(B13*$G$9)+(B14*$G$10)+(B15*$G$11)+(B16*$G$12)</f>
        <v>175</v>
      </c>
      <c r="E17" s="14">
        <f t="shared" si="0"/>
        <v>163.67569655000003</v>
      </c>
    </row>
    <row r="18" spans="1:5" ht="15.6" x14ac:dyDescent="0.3">
      <c r="A18" s="2">
        <v>10</v>
      </c>
      <c r="B18" s="2">
        <v>195</v>
      </c>
      <c r="C18" s="23">
        <f t="shared" si="1"/>
        <v>182.5</v>
      </c>
      <c r="D18" s="31">
        <f t="shared" si="2"/>
        <v>180</v>
      </c>
      <c r="E18" s="14">
        <f t="shared" si="0"/>
        <v>166.30812689500002</v>
      </c>
    </row>
    <row r="19" spans="1:5" ht="15.6" x14ac:dyDescent="0.3">
      <c r="A19" s="2">
        <v>11</v>
      </c>
      <c r="B19" s="2">
        <v>200</v>
      </c>
      <c r="C19" s="23">
        <f t="shared" si="1"/>
        <v>187.5</v>
      </c>
      <c r="D19" s="31">
        <f t="shared" si="2"/>
        <v>185</v>
      </c>
      <c r="E19" s="14">
        <f t="shared" si="0"/>
        <v>169.17731420550001</v>
      </c>
    </row>
    <row r="20" spans="1:5" ht="15.6" x14ac:dyDescent="0.3">
      <c r="A20" s="2">
        <v>12</v>
      </c>
      <c r="B20" s="2">
        <v>205</v>
      </c>
      <c r="C20" s="23">
        <f t="shared" si="1"/>
        <v>192.5</v>
      </c>
      <c r="D20" s="31">
        <f t="shared" si="2"/>
        <v>190</v>
      </c>
      <c r="E20" s="14">
        <f t="shared" si="0"/>
        <v>172.25958278495003</v>
      </c>
    </row>
    <row r="21" spans="1:5" ht="15.6" x14ac:dyDescent="0.3">
      <c r="A21" s="2">
        <v>13</v>
      </c>
      <c r="B21" s="2">
        <v>210</v>
      </c>
      <c r="C21" s="23">
        <f t="shared" si="1"/>
        <v>197.5</v>
      </c>
      <c r="D21" s="31">
        <f t="shared" si="2"/>
        <v>195</v>
      </c>
      <c r="E21" s="14">
        <f t="shared" si="0"/>
        <v>175.53362450645503</v>
      </c>
    </row>
    <row r="22" spans="1:5" ht="15.6" x14ac:dyDescent="0.3">
      <c r="A22" s="2">
        <v>14</v>
      </c>
      <c r="B22" s="2">
        <v>215</v>
      </c>
      <c r="C22" s="23">
        <f t="shared" si="1"/>
        <v>202.5</v>
      </c>
      <c r="D22" s="31">
        <f t="shared" si="2"/>
        <v>200</v>
      </c>
      <c r="E22" s="14">
        <f t="shared" si="0"/>
        <v>178.98026205580953</v>
      </c>
    </row>
    <row r="23" spans="1:5" ht="15.6" x14ac:dyDescent="0.3">
      <c r="A23" s="2">
        <v>15</v>
      </c>
      <c r="B23" s="2">
        <v>220</v>
      </c>
      <c r="C23" s="23">
        <f t="shared" si="1"/>
        <v>207.5</v>
      </c>
      <c r="D23" s="31">
        <f t="shared" si="2"/>
        <v>205</v>
      </c>
      <c r="E23" s="14">
        <f t="shared" si="0"/>
        <v>182.58223585022859</v>
      </c>
    </row>
    <row r="24" spans="1:5" ht="15.6" x14ac:dyDescent="0.3">
      <c r="A24" s="2">
        <v>16</v>
      </c>
      <c r="B24" s="2">
        <v>225</v>
      </c>
      <c r="C24" s="23">
        <f t="shared" si="1"/>
        <v>212.5</v>
      </c>
      <c r="D24" s="31">
        <f t="shared" si="2"/>
        <v>210</v>
      </c>
      <c r="E24" s="14">
        <f t="shared" si="0"/>
        <v>186.32401226520574</v>
      </c>
    </row>
    <row r="25" spans="1:5" ht="15.6" x14ac:dyDescent="0.3">
      <c r="A25" s="2">
        <v>17</v>
      </c>
      <c r="B25" s="2">
        <v>230</v>
      </c>
      <c r="C25" s="23">
        <f t="shared" si="1"/>
        <v>217.5</v>
      </c>
      <c r="D25" s="31">
        <f t="shared" si="2"/>
        <v>215</v>
      </c>
      <c r="E25" s="14">
        <f t="shared" si="0"/>
        <v>190.19161103868518</v>
      </c>
    </row>
    <row r="26" spans="1:5" ht="15.6" x14ac:dyDescent="0.3">
      <c r="A26" s="2">
        <v>18</v>
      </c>
      <c r="B26" s="2">
        <v>235</v>
      </c>
      <c r="C26" s="23">
        <f t="shared" si="1"/>
        <v>222.5</v>
      </c>
      <c r="D26" s="31">
        <f t="shared" si="2"/>
        <v>220</v>
      </c>
      <c r="E26" s="14">
        <f t="shared" si="0"/>
        <v>194.17244993481665</v>
      </c>
    </row>
    <row r="27" spans="1:5" ht="15.6" x14ac:dyDescent="0.3">
      <c r="A27" s="2">
        <v>19</v>
      </c>
      <c r="B27" s="2">
        <v>240</v>
      </c>
      <c r="C27" s="23">
        <f t="shared" si="1"/>
        <v>227.5</v>
      </c>
      <c r="D27" s="31">
        <f t="shared" si="2"/>
        <v>225</v>
      </c>
      <c r="E27" s="14">
        <f t="shared" si="0"/>
        <v>198.25520494133499</v>
      </c>
    </row>
    <row r="28" spans="1:5" ht="15.6" x14ac:dyDescent="0.3">
      <c r="A28" s="2">
        <v>20</v>
      </c>
      <c r="B28" s="2">
        <v>245</v>
      </c>
      <c r="C28" s="23">
        <f t="shared" si="1"/>
        <v>232.5</v>
      </c>
      <c r="D28" s="31">
        <f t="shared" si="2"/>
        <v>230</v>
      </c>
      <c r="E28" s="14">
        <f t="shared" si="0"/>
        <v>202.42968444720151</v>
      </c>
    </row>
    <row r="29" spans="1:5" ht="15.6" x14ac:dyDescent="0.3">
      <c r="A29" s="2">
        <v>21</v>
      </c>
      <c r="B29" s="2">
        <v>250</v>
      </c>
      <c r="C29" s="23">
        <f t="shared" si="1"/>
        <v>237.5</v>
      </c>
      <c r="D29" s="31">
        <f t="shared" si="2"/>
        <v>235</v>
      </c>
      <c r="E29" s="14">
        <f t="shared" si="0"/>
        <v>206.68671600248138</v>
      </c>
    </row>
    <row r="30" spans="1:5" ht="15.6" x14ac:dyDescent="0.3">
      <c r="A30" s="2">
        <v>22</v>
      </c>
      <c r="B30" s="2">
        <v>255</v>
      </c>
      <c r="C30" s="23">
        <f t="shared" si="1"/>
        <v>242.5</v>
      </c>
      <c r="D30" s="31">
        <f t="shared" si="2"/>
        <v>240</v>
      </c>
      <c r="E30" s="14">
        <f t="shared" si="0"/>
        <v>211.01804440223324</v>
      </c>
    </row>
    <row r="31" spans="1:5" ht="15.6" x14ac:dyDescent="0.3">
      <c r="A31" s="2">
        <v>23</v>
      </c>
      <c r="B31" s="2">
        <v>260</v>
      </c>
      <c r="C31" s="23">
        <f t="shared" si="1"/>
        <v>247.5</v>
      </c>
      <c r="D31" s="31">
        <f t="shared" si="2"/>
        <v>245</v>
      </c>
      <c r="E31" s="14">
        <f t="shared" si="0"/>
        <v>215.41623996200991</v>
      </c>
    </row>
    <row r="32" spans="1:5" ht="15.6" x14ac:dyDescent="0.3">
      <c r="A32" s="2">
        <v>24</v>
      </c>
      <c r="B32" s="2">
        <v>265</v>
      </c>
      <c r="C32" s="23">
        <f t="shared" si="1"/>
        <v>252.5</v>
      </c>
      <c r="D32" s="31">
        <f t="shared" si="2"/>
        <v>250</v>
      </c>
      <c r="E32" s="14">
        <f t="shared" si="0"/>
        <v>219.87461596580891</v>
      </c>
    </row>
    <row r="33" spans="1:10" ht="15.6" x14ac:dyDescent="0.3">
      <c r="A33" s="2">
        <v>25</v>
      </c>
      <c r="B33" s="2">
        <v>270</v>
      </c>
      <c r="C33" s="23">
        <f t="shared" si="1"/>
        <v>257.5</v>
      </c>
      <c r="D33" s="31">
        <f t="shared" si="2"/>
        <v>255</v>
      </c>
      <c r="E33" s="14">
        <f t="shared" si="0"/>
        <v>224.38715436922803</v>
      </c>
    </row>
    <row r="34" spans="1:10" ht="15.6" x14ac:dyDescent="0.3">
      <c r="A34" s="2">
        <v>26</v>
      </c>
      <c r="B34" s="2">
        <v>275</v>
      </c>
      <c r="C34" s="23">
        <f t="shared" si="1"/>
        <v>262.5</v>
      </c>
      <c r="D34" s="31">
        <f t="shared" si="2"/>
        <v>260</v>
      </c>
      <c r="E34" s="14">
        <f t="shared" si="0"/>
        <v>228.94843893230524</v>
      </c>
    </row>
    <row r="35" spans="1:10" ht="15.6" x14ac:dyDescent="0.3">
      <c r="A35" s="2">
        <v>27</v>
      </c>
      <c r="B35" s="2">
        <v>280</v>
      </c>
      <c r="C35" s="23">
        <f t="shared" si="1"/>
        <v>267.5</v>
      </c>
      <c r="D35" s="31">
        <f t="shared" si="2"/>
        <v>265</v>
      </c>
      <c r="E35" s="14">
        <f t="shared" si="0"/>
        <v>233.55359503907471</v>
      </c>
    </row>
    <row r="36" spans="1:10" ht="15.6" x14ac:dyDescent="0.3">
      <c r="A36" s="2">
        <v>28</v>
      </c>
      <c r="B36" s="2">
        <v>285</v>
      </c>
      <c r="C36" s="23">
        <f t="shared" si="1"/>
        <v>272.5</v>
      </c>
      <c r="D36" s="31">
        <f t="shared" si="2"/>
        <v>270</v>
      </c>
      <c r="E36" s="14">
        <f t="shared" si="0"/>
        <v>238.19823553516724</v>
      </c>
    </row>
    <row r="37" spans="1:10" ht="15.6" x14ac:dyDescent="0.3">
      <c r="A37" s="2">
        <v>29</v>
      </c>
      <c r="B37" s="2">
        <v>290</v>
      </c>
      <c r="C37" s="23">
        <f t="shared" si="1"/>
        <v>277.5</v>
      </c>
      <c r="D37" s="31">
        <f t="shared" si="2"/>
        <v>275</v>
      </c>
      <c r="E37" s="14">
        <f t="shared" si="0"/>
        <v>242.87841198165052</v>
      </c>
    </row>
    <row r="38" spans="1:10" ht="15.6" x14ac:dyDescent="0.3">
      <c r="A38" s="2">
        <v>30</v>
      </c>
      <c r="B38" s="2">
        <v>295</v>
      </c>
      <c r="C38" s="23">
        <f t="shared" si="1"/>
        <v>282.5</v>
      </c>
      <c r="D38" s="31">
        <f t="shared" si="2"/>
        <v>280</v>
      </c>
      <c r="E38" s="14">
        <f t="shared" si="0"/>
        <v>247.59057078348548</v>
      </c>
    </row>
    <row r="39" spans="1:10" ht="15.6" x14ac:dyDescent="0.3">
      <c r="A39" s="2">
        <v>31</v>
      </c>
      <c r="B39" s="2">
        <v>300</v>
      </c>
      <c r="C39" s="23">
        <f t="shared" si="1"/>
        <v>287.5</v>
      </c>
      <c r="D39" s="31">
        <f t="shared" si="2"/>
        <v>285</v>
      </c>
      <c r="E39" s="14">
        <f t="shared" si="0"/>
        <v>252.33151370513693</v>
      </c>
    </row>
    <row r="40" spans="1:10" ht="15.6" x14ac:dyDescent="0.3">
      <c r="A40" s="2">
        <v>32</v>
      </c>
      <c r="B40" s="2">
        <v>305</v>
      </c>
      <c r="C40" s="23">
        <f t="shared" si="1"/>
        <v>292.5</v>
      </c>
      <c r="D40" s="31">
        <f t="shared" si="2"/>
        <v>290</v>
      </c>
      <c r="E40" s="14">
        <f t="shared" si="0"/>
        <v>257.09836233462323</v>
      </c>
    </row>
    <row r="41" spans="1:10" ht="15.6" x14ac:dyDescent="0.3">
      <c r="A41" s="2">
        <v>33</v>
      </c>
      <c r="B41" s="2">
        <v>310</v>
      </c>
      <c r="C41" s="23">
        <f t="shared" si="1"/>
        <v>297.5</v>
      </c>
      <c r="D41" s="31">
        <f t="shared" si="2"/>
        <v>295</v>
      </c>
      <c r="E41" s="14">
        <f t="shared" si="0"/>
        <v>261.88852610116089</v>
      </c>
    </row>
    <row r="42" spans="1:10" ht="15.6" x14ac:dyDescent="0.3">
      <c r="A42" s="2">
        <v>34</v>
      </c>
      <c r="B42" s="2">
        <v>315</v>
      </c>
      <c r="C42" s="23">
        <f t="shared" si="1"/>
        <v>302.5</v>
      </c>
      <c r="D42" s="31">
        <f t="shared" si="2"/>
        <v>300</v>
      </c>
      <c r="E42" s="14">
        <f t="shared" si="0"/>
        <v>266.69967349104479</v>
      </c>
    </row>
    <row r="43" spans="1:10" ht="15.6" x14ac:dyDescent="0.3">
      <c r="A43" s="2">
        <v>35</v>
      </c>
      <c r="B43" s="2">
        <v>320</v>
      </c>
      <c r="C43" s="23">
        <f t="shared" si="1"/>
        <v>307.5</v>
      </c>
      <c r="D43" s="31">
        <f t="shared" si="2"/>
        <v>305</v>
      </c>
      <c r="E43" s="14">
        <f t="shared" si="0"/>
        <v>271.52970614194032</v>
      </c>
    </row>
    <row r="44" spans="1:10" ht="15.6" x14ac:dyDescent="0.3">
      <c r="A44" s="2">
        <v>36</v>
      </c>
      <c r="B44" s="2">
        <v>325</v>
      </c>
      <c r="C44" s="23">
        <f t="shared" si="1"/>
        <v>312.5</v>
      </c>
      <c r="D44" s="31">
        <f t="shared" si="2"/>
        <v>310</v>
      </c>
      <c r="E44" s="14">
        <f t="shared" si="0"/>
        <v>276.37673552774629</v>
      </c>
    </row>
    <row r="45" spans="1:10" ht="15.6" x14ac:dyDescent="0.3">
      <c r="A45" s="19">
        <v>37</v>
      </c>
      <c r="E45" s="14">
        <f t="shared" si="0"/>
        <v>281.23906197497166</v>
      </c>
    </row>
    <row r="48" spans="1:10" ht="15.6" x14ac:dyDescent="0.3">
      <c r="A48" s="24" t="s">
        <v>10</v>
      </c>
      <c r="B48" s="24" t="s">
        <v>2</v>
      </c>
      <c r="C48" s="24" t="s">
        <v>46</v>
      </c>
      <c r="D48" s="24" t="s">
        <v>47</v>
      </c>
      <c r="E48" s="24" t="s">
        <v>48</v>
      </c>
      <c r="F48" s="24" t="s">
        <v>49</v>
      </c>
      <c r="G48" s="24" t="s">
        <v>50</v>
      </c>
      <c r="I48" s="24" t="s">
        <v>54</v>
      </c>
      <c r="J48" s="4">
        <v>1</v>
      </c>
    </row>
    <row r="49" spans="1:10" ht="15.6" x14ac:dyDescent="0.3">
      <c r="A49" s="2">
        <v>1</v>
      </c>
      <c r="B49" s="53">
        <v>150</v>
      </c>
      <c r="C49" s="14">
        <v>150</v>
      </c>
      <c r="D49" s="4">
        <v>0</v>
      </c>
      <c r="E49" s="4">
        <v>1</v>
      </c>
      <c r="F49" s="4"/>
      <c r="G49" s="4"/>
      <c r="I49" s="24" t="s">
        <v>6</v>
      </c>
      <c r="J49" s="4">
        <v>0.1</v>
      </c>
    </row>
    <row r="50" spans="1:10" ht="15.6" x14ac:dyDescent="0.3">
      <c r="A50" s="2">
        <v>2</v>
      </c>
      <c r="B50" s="53">
        <v>155</v>
      </c>
      <c r="C50" s="14">
        <f>$J$49*B49/E49+(1-$J$49)*(C49+D49)</f>
        <v>150</v>
      </c>
      <c r="D50" s="14">
        <f>$J$50*(B50-B49)+(1-$J$50)*E49</f>
        <v>1.8</v>
      </c>
      <c r="E50" s="14">
        <f>$J$51*B50/C50+(1-$J$51)*E49</f>
        <v>1.01</v>
      </c>
      <c r="F50" s="52">
        <f>(C49+$A$49*D49)*E49</f>
        <v>150</v>
      </c>
      <c r="G50" s="14">
        <f>ABS(B50-F50)</f>
        <v>5</v>
      </c>
      <c r="I50" s="24" t="s">
        <v>52</v>
      </c>
      <c r="J50" s="4">
        <v>0.2</v>
      </c>
    </row>
    <row r="51" spans="1:10" ht="15.6" x14ac:dyDescent="0.3">
      <c r="A51" s="2">
        <v>3</v>
      </c>
      <c r="B51" s="53">
        <v>160</v>
      </c>
      <c r="C51" s="14">
        <f t="shared" ref="C51:C85" si="3">$J$49*B50/E50+(1-$J$49)*(C50+D50)</f>
        <v>151.96653465346535</v>
      </c>
      <c r="D51" s="14">
        <f t="shared" ref="D51:D85" si="4">$J$50*(B51-B50)+(1-$J$50)*E50</f>
        <v>1.8080000000000001</v>
      </c>
      <c r="E51" s="14">
        <f t="shared" ref="E51:E85" si="5">$J$51*B51/C51+(1-$J$51)*E50</f>
        <v>1.0228590153381867</v>
      </c>
      <c r="F51" s="52">
        <f t="shared" ref="F51:F85" si="6">(C50+$A$49*D50)*E50</f>
        <v>153.31800000000001</v>
      </c>
      <c r="G51" s="14">
        <f t="shared" ref="G51:G59" si="7">ABS(B51-F51)</f>
        <v>6.6819999999999879</v>
      </c>
      <c r="I51" s="24" t="s">
        <v>53</v>
      </c>
      <c r="J51" s="4">
        <v>0.3</v>
      </c>
    </row>
    <row r="52" spans="1:10" ht="15.6" x14ac:dyDescent="0.3">
      <c r="A52" s="2">
        <v>4</v>
      </c>
      <c r="B52" s="53">
        <v>165</v>
      </c>
      <c r="C52" s="14">
        <f t="shared" si="3"/>
        <v>154.03951065305338</v>
      </c>
      <c r="D52" s="14">
        <f t="shared" si="4"/>
        <v>1.8182872122705493</v>
      </c>
      <c r="E52" s="14">
        <f t="shared" si="5"/>
        <v>1.0373474367413111</v>
      </c>
      <c r="F52" s="52">
        <f t="shared" si="6"/>
        <v>157.28966909973141</v>
      </c>
      <c r="G52" s="14">
        <f t="shared" si="7"/>
        <v>7.7103309002685876</v>
      </c>
    </row>
    <row r="53" spans="1:10" ht="15.6" x14ac:dyDescent="0.3">
      <c r="A53" s="2">
        <v>5</v>
      </c>
      <c r="B53" s="53">
        <v>170</v>
      </c>
      <c r="C53" s="14">
        <f t="shared" si="3"/>
        <v>156.17797148995777</v>
      </c>
      <c r="D53" s="14">
        <f t="shared" si="4"/>
        <v>1.8298779493930488</v>
      </c>
      <c r="E53" s="14">
        <f t="shared" si="5"/>
        <v>1.0526937397888221</v>
      </c>
      <c r="F53" s="52">
        <f t="shared" si="6"/>
        <v>161.67868711173918</v>
      </c>
      <c r="G53" s="14">
        <f t="shared" si="7"/>
        <v>8.3213128882608203</v>
      </c>
    </row>
    <row r="54" spans="1:10" ht="15.6" x14ac:dyDescent="0.3">
      <c r="A54" s="2">
        <v>6</v>
      </c>
      <c r="B54" s="53">
        <v>175</v>
      </c>
      <c r="C54" s="14">
        <f t="shared" si="3"/>
        <v>158.35611084902123</v>
      </c>
      <c r="D54" s="14">
        <f t="shared" si="4"/>
        <v>1.8421549918310576</v>
      </c>
      <c r="E54" s="14">
        <f t="shared" si="5"/>
        <v>1.0684168717995155</v>
      </c>
      <c r="F54" s="52">
        <f t="shared" si="6"/>
        <v>166.33387394229936</v>
      </c>
      <c r="G54" s="14">
        <f t="shared" si="7"/>
        <v>8.6661260577006374</v>
      </c>
    </row>
    <row r="55" spans="1:10" ht="15.6" x14ac:dyDescent="0.3">
      <c r="A55" s="2">
        <v>7</v>
      </c>
      <c r="B55" s="53">
        <v>180</v>
      </c>
      <c r="C55" s="14">
        <f t="shared" si="3"/>
        <v>160.55781369562732</v>
      </c>
      <c r="D55" s="14">
        <f t="shared" si="4"/>
        <v>1.8547334974396126</v>
      </c>
      <c r="E55" s="14">
        <f t="shared" si="5"/>
        <v>1.0842192598995075</v>
      </c>
      <c r="F55" s="52">
        <f t="shared" si="6"/>
        <v>171.15853005739058</v>
      </c>
      <c r="G55" s="14">
        <f t="shared" si="7"/>
        <v>8.8414699426094217</v>
      </c>
    </row>
    <row r="56" spans="1:10" ht="15.6" x14ac:dyDescent="0.3">
      <c r="A56" s="2">
        <v>8</v>
      </c>
      <c r="B56" s="53">
        <v>185</v>
      </c>
      <c r="C56" s="14">
        <f t="shared" si="3"/>
        <v>162.77310048966689</v>
      </c>
      <c r="D56" s="14">
        <f t="shared" si="4"/>
        <v>1.8673754079196061</v>
      </c>
      <c r="E56" s="14">
        <f t="shared" si="5"/>
        <v>1.0999189106954679</v>
      </c>
      <c r="F56" s="52">
        <f t="shared" si="6"/>
        <v>176.09081171606087</v>
      </c>
      <c r="G56" s="14">
        <f t="shared" si="7"/>
        <v>8.9091882839391303</v>
      </c>
    </row>
    <row r="57" spans="1:10" ht="15.6" x14ac:dyDescent="0.3">
      <c r="A57" s="2">
        <v>9</v>
      </c>
      <c r="B57" s="53">
        <v>190</v>
      </c>
      <c r="C57" s="14">
        <f t="shared" si="3"/>
        <v>164.99585001256301</v>
      </c>
      <c r="D57" s="14">
        <f t="shared" si="4"/>
        <v>1.8799351285563743</v>
      </c>
      <c r="E57" s="14">
        <f t="shared" si="5"/>
        <v>1.1154064718388426</v>
      </c>
      <c r="F57" s="52">
        <f t="shared" si="6"/>
        <v>181.09117290565678</v>
      </c>
      <c r="G57" s="14">
        <f t="shared" si="7"/>
        <v>8.9088270943432235</v>
      </c>
    </row>
    <row r="58" spans="1:10" ht="15.6" x14ac:dyDescent="0.3">
      <c r="A58" s="2">
        <v>10</v>
      </c>
      <c r="B58" s="53">
        <v>195</v>
      </c>
      <c r="C58" s="14">
        <f t="shared" si="3"/>
        <v>167.22235559395477</v>
      </c>
      <c r="D58" s="14">
        <f t="shared" si="4"/>
        <v>1.8923251774710741</v>
      </c>
      <c r="E58" s="14">
        <f t="shared" si="5"/>
        <v>1.1306181383129508</v>
      </c>
      <c r="F58" s="52">
        <f t="shared" si="6"/>
        <v>186.13433073959274</v>
      </c>
      <c r="G58" s="14">
        <f t="shared" si="7"/>
        <v>8.8656692604072589</v>
      </c>
    </row>
    <row r="59" spans="1:10" ht="15.6" x14ac:dyDescent="0.3">
      <c r="A59" s="2">
        <v>11</v>
      </c>
      <c r="B59" s="53">
        <v>200</v>
      </c>
      <c r="C59" s="14">
        <f t="shared" si="3"/>
        <v>169.4504152105076</v>
      </c>
      <c r="D59" s="14">
        <f t="shared" si="4"/>
        <v>1.9044945106503608</v>
      </c>
      <c r="E59" s="14">
        <f t="shared" si="5"/>
        <v>1.145518580441494</v>
      </c>
      <c r="F59" s="52">
        <f t="shared" si="6"/>
        <v>191.20412553517846</v>
      </c>
      <c r="G59" s="14">
        <f t="shared" si="7"/>
        <v>8.7958744648215372</v>
      </c>
    </row>
    <row r="60" spans="1:10" ht="15.6" x14ac:dyDescent="0.3">
      <c r="A60" s="2">
        <v>12</v>
      </c>
      <c r="B60" s="53">
        <v>205</v>
      </c>
      <c r="C60" s="14">
        <f t="shared" si="3"/>
        <v>171.67876017001831</v>
      </c>
      <c r="D60" s="14">
        <f t="shared" si="4"/>
        <v>1.9164148643531953</v>
      </c>
      <c r="E60" s="14">
        <f t="shared" si="5"/>
        <v>1.1600901972503994</v>
      </c>
      <c r="F60" s="52">
        <f t="shared" si="6"/>
        <v>196.29023293546123</v>
      </c>
      <c r="G60" s="14">
        <f>ABS(B60-F60)</f>
        <v>8.7097670645387666</v>
      </c>
    </row>
    <row r="61" spans="1:10" ht="15.6" x14ac:dyDescent="0.3">
      <c r="A61" s="2">
        <v>13</v>
      </c>
      <c r="B61" s="53">
        <v>210</v>
      </c>
      <c r="C61" s="14">
        <f t="shared" si="3"/>
        <v>173.90669729024643</v>
      </c>
      <c r="D61" s="14">
        <f t="shared" si="4"/>
        <v>1.9280721578003197</v>
      </c>
      <c r="E61" s="14">
        <f t="shared" si="5"/>
        <v>1.174326357270653</v>
      </c>
      <c r="F61" s="52">
        <f>($C$60+A49*$D$60)*E60</f>
        <v>201.38606084734164</v>
      </c>
      <c r="G61" s="14">
        <f t="shared" ref="G61:G85" si="8">ABS(B61-F61)</f>
        <v>8.6139391526583609</v>
      </c>
    </row>
    <row r="62" spans="1:10" ht="15.6" x14ac:dyDescent="0.3">
      <c r="A62" s="2">
        <v>14</v>
      </c>
      <c r="B62" s="53">
        <v>215</v>
      </c>
      <c r="C62" s="14">
        <f t="shared" si="3"/>
        <v>176.1338852509752</v>
      </c>
      <c r="D62" s="14">
        <f t="shared" si="4"/>
        <v>1.9394610858165224</v>
      </c>
      <c r="E62" s="14">
        <f t="shared" si="5"/>
        <v>1.1882271511973854</v>
      </c>
      <c r="F62" s="52">
        <f t="shared" si="6"/>
        <v>206.48740428744986</v>
      </c>
      <c r="G62" s="14">
        <f t="shared" si="8"/>
        <v>8.5125957125501373</v>
      </c>
    </row>
    <row r="63" spans="1:10" ht="15.6" x14ac:dyDescent="0.3">
      <c r="A63" s="2">
        <v>15</v>
      </c>
      <c r="B63" s="53">
        <v>220</v>
      </c>
      <c r="C63" s="14">
        <f t="shared" si="3"/>
        <v>178.36019510763609</v>
      </c>
      <c r="D63" s="14">
        <f t="shared" si="4"/>
        <v>1.9505817209579084</v>
      </c>
      <c r="E63" s="14">
        <f t="shared" si="5"/>
        <v>1.2017967261948366</v>
      </c>
      <c r="F63" s="52">
        <f t="shared" si="6"/>
        <v>211.5915850219514</v>
      </c>
      <c r="G63" s="14">
        <f t="shared" si="8"/>
        <v>8.4084149780485973</v>
      </c>
    </row>
    <row r="64" spans="1:10" ht="15.6" x14ac:dyDescent="0.3">
      <c r="A64" s="2">
        <v>16</v>
      </c>
      <c r="B64" s="53">
        <v>225</v>
      </c>
      <c r="C64" s="14">
        <f t="shared" si="3"/>
        <v>180.58562353417673</v>
      </c>
      <c r="D64" s="14">
        <f t="shared" si="4"/>
        <v>1.9614373809558692</v>
      </c>
      <c r="E64" s="14">
        <f t="shared" si="5"/>
        <v>1.2150416158201687</v>
      </c>
      <c r="F64" s="52">
        <f t="shared" si="6"/>
        <v>216.69690129025204</v>
      </c>
      <c r="G64" s="14">
        <f t="shared" si="8"/>
        <v>8.3030987097479567</v>
      </c>
    </row>
    <row r="65" spans="1:7" ht="15.6" x14ac:dyDescent="0.3">
      <c r="A65" s="2">
        <v>17</v>
      </c>
      <c r="B65" s="53">
        <v>230</v>
      </c>
      <c r="C65" s="14">
        <f t="shared" si="3"/>
        <v>182.81023907305075</v>
      </c>
      <c r="D65" s="14">
        <f t="shared" si="4"/>
        <v>1.972033292656135</v>
      </c>
      <c r="E65" s="14">
        <f t="shared" si="5"/>
        <v>1.2279696964924898</v>
      </c>
      <c r="F65" s="52">
        <f t="shared" si="6"/>
        <v>221.80227585754545</v>
      </c>
      <c r="G65" s="14">
        <f t="shared" si="8"/>
        <v>8.1977241424545468</v>
      </c>
    </row>
    <row r="66" spans="1:7" ht="15.6" x14ac:dyDescent="0.3">
      <c r="A66" s="2">
        <v>18</v>
      </c>
      <c r="B66" s="53">
        <v>235</v>
      </c>
      <c r="C66" s="14">
        <f t="shared" si="3"/>
        <v>185.03414902803209</v>
      </c>
      <c r="D66" s="14">
        <f t="shared" si="4"/>
        <v>1.9823757571939917</v>
      </c>
      <c r="E66" s="14">
        <f t="shared" si="5"/>
        <v>1.2405895381025736</v>
      </c>
      <c r="F66" s="52">
        <f t="shared" si="6"/>
        <v>226.90703091410967</v>
      </c>
      <c r="G66" s="14">
        <f t="shared" si="8"/>
        <v>8.0929690858903314</v>
      </c>
    </row>
    <row r="67" spans="1:7" ht="15.6" x14ac:dyDescent="0.3">
      <c r="A67" s="2">
        <v>19</v>
      </c>
      <c r="B67" s="53">
        <v>240</v>
      </c>
      <c r="C67" s="14">
        <f t="shared" si="3"/>
        <v>187.25747925141638</v>
      </c>
      <c r="D67" s="14">
        <f t="shared" si="4"/>
        <v>1.9924716304820589</v>
      </c>
      <c r="E67" s="14">
        <f t="shared" si="5"/>
        <v>1.2529100024279123</v>
      </c>
      <c r="F67" s="52">
        <f t="shared" si="6"/>
        <v>232.01074410085209</v>
      </c>
      <c r="G67" s="14">
        <f t="shared" si="8"/>
        <v>7.9892558991479063</v>
      </c>
    </row>
    <row r="68" spans="1:7" ht="15.6" x14ac:dyDescent="0.3">
      <c r="A68" s="2">
        <v>20</v>
      </c>
      <c r="B68" s="53">
        <v>245</v>
      </c>
      <c r="C68" s="14">
        <f t="shared" si="3"/>
        <v>189.48036197092196</v>
      </c>
      <c r="D68" s="14">
        <f t="shared" si="4"/>
        <v>2.0023280019423302</v>
      </c>
      <c r="E68" s="14">
        <f t="shared" si="5"/>
        <v>1.2649399972156621</v>
      </c>
      <c r="F68" s="52">
        <f t="shared" si="6"/>
        <v>237.11315641892168</v>
      </c>
      <c r="G68" s="14">
        <f t="shared" si="8"/>
        <v>7.886843581078324</v>
      </c>
    </row>
    <row r="69" spans="1:7" ht="15.6" x14ac:dyDescent="0.3">
      <c r="A69" s="2">
        <v>21</v>
      </c>
      <c r="B69" s="53">
        <v>250</v>
      </c>
      <c r="C69" s="14">
        <f t="shared" si="3"/>
        <v>191.70292861540935</v>
      </c>
      <c r="D69" s="14">
        <f t="shared" si="4"/>
        <v>2.0119519977725298</v>
      </c>
      <c r="E69" s="14">
        <f t="shared" si="5"/>
        <v>1.2766883279248671</v>
      </c>
      <c r="F69" s="52">
        <f t="shared" si="6"/>
        <v>242.21411332112243</v>
      </c>
      <c r="G69" s="14">
        <f t="shared" si="8"/>
        <v>7.7858866788775742</v>
      </c>
    </row>
    <row r="70" spans="1:7" ht="15.6" x14ac:dyDescent="0.3">
      <c r="A70" s="2">
        <v>22</v>
      </c>
      <c r="B70" s="53">
        <v>255</v>
      </c>
      <c r="C70" s="14">
        <f t="shared" si="3"/>
        <v>193.92530573551053</v>
      </c>
      <c r="D70" s="14">
        <f t="shared" si="4"/>
        <v>2.021350662339894</v>
      </c>
      <c r="E70" s="14">
        <f t="shared" si="5"/>
        <v>1.288163610611794</v>
      </c>
      <c r="F70" s="52">
        <f t="shared" si="6"/>
        <v>247.31352702420844</v>
      </c>
      <c r="G70" s="14">
        <f t="shared" si="8"/>
        <v>7.6864729757915597</v>
      </c>
    </row>
    <row r="71" spans="1:7" ht="15.6" x14ac:dyDescent="0.3">
      <c r="A71" s="2">
        <v>23</v>
      </c>
      <c r="B71" s="53">
        <v>260</v>
      </c>
      <c r="C71" s="14">
        <f t="shared" si="3"/>
        <v>196.14761282806717</v>
      </c>
      <c r="D71" s="14">
        <f t="shared" si="4"/>
        <v>2.0305308884894355</v>
      </c>
      <c r="E71" s="14">
        <f t="shared" si="5"/>
        <v>1.2993742229779066</v>
      </c>
      <c r="F71" s="52">
        <f t="shared" si="6"/>
        <v>252.4113523927636</v>
      </c>
      <c r="G71" s="14">
        <f t="shared" si="8"/>
        <v>7.5886476072363962</v>
      </c>
    </row>
    <row r="72" spans="1:7" ht="15.6" x14ac:dyDescent="0.3">
      <c r="A72" s="2">
        <v>24</v>
      </c>
      <c r="B72" s="53">
        <v>265</v>
      </c>
      <c r="C72" s="14">
        <f t="shared" si="3"/>
        <v>198.36996132021687</v>
      </c>
      <c r="D72" s="14">
        <f t="shared" si="4"/>
        <v>2.0394993783823256</v>
      </c>
      <c r="E72" s="14">
        <f t="shared" si="5"/>
        <v>1.3103282791250874</v>
      </c>
      <c r="F72" s="52">
        <f t="shared" si="6"/>
        <v>257.50757150290463</v>
      </c>
      <c r="G72" s="14">
        <f t="shared" si="8"/>
        <v>7.492428497095375</v>
      </c>
    </row>
    <row r="73" spans="1:7" ht="15.6" x14ac:dyDescent="0.3">
      <c r="A73" s="2">
        <v>25</v>
      </c>
      <c r="B73" s="53">
        <v>270</v>
      </c>
      <c r="C73" s="14">
        <f t="shared" si="3"/>
        <v>200.59245424919391</v>
      </c>
      <c r="D73" s="14">
        <f t="shared" si="4"/>
        <v>2.04826262330007</v>
      </c>
      <c r="E73" s="14">
        <f t="shared" si="5"/>
        <v>1.3210336189320626</v>
      </c>
      <c r="F73" s="52">
        <f t="shared" si="6"/>
        <v>262.60218375758234</v>
      </c>
      <c r="G73" s="14">
        <f t="shared" si="8"/>
        <v>7.3978162424176617</v>
      </c>
    </row>
    <row r="74" spans="1:7" ht="15.6" x14ac:dyDescent="0.3">
      <c r="A74" s="2">
        <v>26</v>
      </c>
      <c r="B74" s="53">
        <v>275</v>
      </c>
      <c r="C74" s="14">
        <f t="shared" si="3"/>
        <v>202.81518634956944</v>
      </c>
      <c r="D74" s="14">
        <f t="shared" si="4"/>
        <v>2.0568268951456501</v>
      </c>
      <c r="E74" s="14">
        <f t="shared" si="5"/>
        <v>1.3314978063475764</v>
      </c>
      <c r="F74" s="52">
        <f t="shared" si="6"/>
        <v>267.69519955305822</v>
      </c>
      <c r="G74" s="14">
        <f t="shared" si="8"/>
        <v>7.3048004469417833</v>
      </c>
    </row>
    <row r="75" spans="1:7" ht="15.6" x14ac:dyDescent="0.3">
      <c r="A75" s="2">
        <v>27</v>
      </c>
      <c r="B75" s="53">
        <v>280</v>
      </c>
      <c r="C75" s="14">
        <f t="shared" si="3"/>
        <v>205.03824436970072</v>
      </c>
      <c r="D75" s="14">
        <f t="shared" si="4"/>
        <v>2.0651982450780615</v>
      </c>
      <c r="E75" s="14">
        <f t="shared" si="5"/>
        <v>1.3417281330252346</v>
      </c>
      <c r="F75" s="52">
        <f t="shared" si="6"/>
        <v>272.78663621734978</v>
      </c>
      <c r="G75" s="14">
        <f t="shared" si="8"/>
        <v>7.2133637826502195</v>
      </c>
    </row>
    <row r="76" spans="1:7" ht="15.6" x14ac:dyDescent="0.3">
      <c r="A76" s="2">
        <v>28</v>
      </c>
      <c r="B76" s="53">
        <v>285</v>
      </c>
      <c r="C76" s="14">
        <f t="shared" si="3"/>
        <v>207.26170750802405</v>
      </c>
      <c r="D76" s="14">
        <f t="shared" si="4"/>
        <v>2.0733825064201881</v>
      </c>
      <c r="E76" s="14">
        <f t="shared" si="5"/>
        <v>1.3517316250654163</v>
      </c>
      <c r="F76" s="52">
        <f t="shared" si="6"/>
        <v>277.87651540262596</v>
      </c>
      <c r="G76" s="14">
        <f t="shared" si="8"/>
        <v>7.1234845973740448</v>
      </c>
    </row>
    <row r="77" spans="1:7" ht="15.6" x14ac:dyDescent="0.3">
      <c r="A77" s="2">
        <v>29</v>
      </c>
      <c r="B77" s="53">
        <v>290</v>
      </c>
      <c r="C77" s="14">
        <f t="shared" si="3"/>
        <v>209.48564790284621</v>
      </c>
      <c r="D77" s="14">
        <f t="shared" si="4"/>
        <v>2.0813853000523332</v>
      </c>
      <c r="E77" s="14">
        <f t="shared" si="5"/>
        <v>1.3615150514730894</v>
      </c>
      <c r="F77" s="52">
        <f t="shared" si="6"/>
        <v>282.9648614084399</v>
      </c>
      <c r="G77" s="14">
        <f t="shared" si="8"/>
        <v>7.0351385915600986</v>
      </c>
    </row>
    <row r="78" spans="1:7" ht="15.6" x14ac:dyDescent="0.3">
      <c r="A78" s="2">
        <v>30</v>
      </c>
      <c r="B78" s="53">
        <v>295</v>
      </c>
      <c r="C78" s="14">
        <f t="shared" si="3"/>
        <v>211.71013113608987</v>
      </c>
      <c r="D78" s="14">
        <f t="shared" si="4"/>
        <v>2.0892120411784716</v>
      </c>
      <c r="E78" s="14">
        <f t="shared" si="5"/>
        <v>1.3710849334706554</v>
      </c>
      <c r="F78" s="52">
        <f t="shared" si="6"/>
        <v>288.05170010125323</v>
      </c>
      <c r="G78" s="14">
        <f t="shared" si="8"/>
        <v>6.9482998987467681</v>
      </c>
    </row>
    <row r="79" spans="1:7" ht="15.6" x14ac:dyDescent="0.3">
      <c r="A79" s="2">
        <v>31</v>
      </c>
      <c r="B79" s="53">
        <v>300</v>
      </c>
      <c r="C79" s="14">
        <f t="shared" si="3"/>
        <v>213.93521672807819</v>
      </c>
      <c r="D79" s="14">
        <f t="shared" si="4"/>
        <v>2.0968679467765243</v>
      </c>
      <c r="E79" s="14">
        <f t="shared" si="5"/>
        <v>1.3804475541379748</v>
      </c>
      <c r="F79" s="52">
        <f t="shared" si="6"/>
        <v>293.1370582162748</v>
      </c>
      <c r="G79" s="14">
        <f t="shared" si="8"/>
        <v>6.8629417837252049</v>
      </c>
    </row>
    <row r="80" spans="1:7" ht="15.6" x14ac:dyDescent="0.3">
      <c r="A80" s="2">
        <v>32</v>
      </c>
      <c r="B80" s="53">
        <v>305</v>
      </c>
      <c r="C80" s="14">
        <f t="shared" si="3"/>
        <v>216.16095861069792</v>
      </c>
      <c r="D80" s="14">
        <f t="shared" si="4"/>
        <v>2.1043580433103797</v>
      </c>
      <c r="E80" s="14">
        <f t="shared" si="5"/>
        <v>1.3896089680605008</v>
      </c>
      <c r="F80" s="52">
        <f t="shared" si="6"/>
        <v>298.22096290473104</v>
      </c>
      <c r="G80" s="14">
        <f t="shared" si="8"/>
        <v>6.7790370952689614</v>
      </c>
    </row>
    <row r="81" spans="1:7" ht="15.6" x14ac:dyDescent="0.3">
      <c r="A81" s="2">
        <v>33</v>
      </c>
      <c r="B81" s="53">
        <v>310</v>
      </c>
      <c r="C81" s="14">
        <f t="shared" si="3"/>
        <v>218.38740557254724</v>
      </c>
      <c r="D81" s="14">
        <f t="shared" si="4"/>
        <v>2.1116871744484005</v>
      </c>
      <c r="E81" s="14">
        <f t="shared" si="5"/>
        <v>1.3985750107970005</v>
      </c>
      <c r="F81" s="52">
        <f t="shared" si="6"/>
        <v>303.30344143897491</v>
      </c>
      <c r="G81" s="14">
        <f t="shared" si="8"/>
        <v>6.6965585610250855</v>
      </c>
    </row>
    <row r="82" spans="1:7" ht="15.6" x14ac:dyDescent="0.3">
      <c r="A82" s="2">
        <v>34</v>
      </c>
      <c r="B82" s="53">
        <v>315</v>
      </c>
      <c r="C82" s="14">
        <f t="shared" si="3"/>
        <v>220.61460167345081</v>
      </c>
      <c r="D82" s="14">
        <f t="shared" si="4"/>
        <v>2.1188600086376006</v>
      </c>
      <c r="E82" s="14">
        <f t="shared" si="5"/>
        <v>1.4073513080596773</v>
      </c>
      <c r="F82" s="52">
        <f t="shared" si="6"/>
        <v>308.38452101935826</v>
      </c>
      <c r="G82" s="14">
        <f t="shared" si="8"/>
        <v>6.6154789806417398</v>
      </c>
    </row>
    <row r="83" spans="1:7" ht="15.6" x14ac:dyDescent="0.3">
      <c r="A83" s="2">
        <v>35</v>
      </c>
      <c r="B83" s="53">
        <v>320</v>
      </c>
      <c r="C83" s="14">
        <f t="shared" si="3"/>
        <v>222.84258662795358</v>
      </c>
      <c r="D83" s="14">
        <f t="shared" si="4"/>
        <v>2.1258810464477422</v>
      </c>
      <c r="E83" s="14">
        <f t="shared" si="5"/>
        <v>1.4159432845498843</v>
      </c>
      <c r="F83" s="52">
        <f t="shared" si="6"/>
        <v>313.46422864694716</v>
      </c>
      <c r="G83" s="14">
        <f t="shared" si="8"/>
        <v>6.5357713530528372</v>
      </c>
    </row>
    <row r="84" spans="1:7" ht="15.6" x14ac:dyDescent="0.3">
      <c r="A84" s="2">
        <v>36</v>
      </c>
      <c r="B84" s="53">
        <v>325</v>
      </c>
      <c r="C84" s="14">
        <f t="shared" si="3"/>
        <v>225.07139615867442</v>
      </c>
      <c r="D84" s="14">
        <f t="shared" si="4"/>
        <v>2.1327546276399074</v>
      </c>
      <c r="E84" s="14">
        <f t="shared" si="5"/>
        <v>1.4243561724235729</v>
      </c>
      <c r="F84" s="52">
        <f t="shared" si="6"/>
        <v>318.54259103904627</v>
      </c>
      <c r="G84" s="14">
        <f t="shared" si="8"/>
        <v>6.4574089609537282</v>
      </c>
    </row>
    <row r="85" spans="1:7" ht="15.6" x14ac:dyDescent="0.3">
      <c r="A85" s="19">
        <v>37</v>
      </c>
      <c r="C85" s="14">
        <f t="shared" si="3"/>
        <v>227.30106232108224</v>
      </c>
      <c r="D85" s="14">
        <f t="shared" si="4"/>
        <v>-63.86051506206114</v>
      </c>
      <c r="E85" s="14">
        <f t="shared" si="5"/>
        <v>0.99704932069650098</v>
      </c>
      <c r="F85" s="52">
        <f t="shared" si="6"/>
        <v>323.619634572743</v>
      </c>
      <c r="G85" s="14">
        <f t="shared" si="8"/>
        <v>323.619634572743</v>
      </c>
    </row>
    <row r="86" spans="1:7" x14ac:dyDescent="0.3">
      <c r="G86" s="5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62B5D-13B5-4CB1-8D30-6C589075013A}">
  <dimension ref="A1:J85"/>
  <sheetViews>
    <sheetView topLeftCell="A13" workbookViewId="0">
      <selection activeCell="C29" sqref="C29:C40"/>
    </sheetView>
  </sheetViews>
  <sheetFormatPr baseColWidth="10" defaultRowHeight="14.4" x14ac:dyDescent="0.3"/>
  <sheetData>
    <row r="1" spans="1:3" ht="15.6" x14ac:dyDescent="0.3">
      <c r="A1" s="1" t="s">
        <v>24</v>
      </c>
    </row>
    <row r="2" spans="1:3" ht="15.6" x14ac:dyDescent="0.3">
      <c r="A2" s="1" t="s">
        <v>26</v>
      </c>
    </row>
    <row r="4" spans="1:3" ht="15.6" x14ac:dyDescent="0.3">
      <c r="A4" s="32" t="s">
        <v>25</v>
      </c>
      <c r="B4" s="32" t="s">
        <v>2</v>
      </c>
      <c r="C4" s="33" t="s">
        <v>4</v>
      </c>
    </row>
    <row r="5" spans="1:3" ht="15.6" x14ac:dyDescent="0.3">
      <c r="A5" s="3">
        <v>1</v>
      </c>
      <c r="B5" s="3">
        <v>200</v>
      </c>
      <c r="C5" s="26"/>
    </row>
    <row r="6" spans="1:3" ht="15.6" x14ac:dyDescent="0.3">
      <c r="A6" s="3">
        <v>2</v>
      </c>
      <c r="B6" s="3">
        <v>220</v>
      </c>
      <c r="C6" s="26"/>
    </row>
    <row r="7" spans="1:3" ht="15.6" x14ac:dyDescent="0.3">
      <c r="A7" s="3">
        <v>3</v>
      </c>
      <c r="B7" s="3">
        <v>240</v>
      </c>
      <c r="C7" s="26"/>
    </row>
    <row r="8" spans="1:3" ht="15.6" x14ac:dyDescent="0.3">
      <c r="A8" s="3">
        <v>4</v>
      </c>
      <c r="B8" s="3">
        <v>230</v>
      </c>
      <c r="C8" s="26"/>
    </row>
    <row r="9" spans="1:3" ht="15.6" x14ac:dyDescent="0.3">
      <c r="A9" s="3">
        <v>5</v>
      </c>
      <c r="B9" s="3">
        <v>250</v>
      </c>
      <c r="C9" s="26">
        <f>(B7+B8)/2</f>
        <v>235</v>
      </c>
    </row>
    <row r="10" spans="1:3" ht="15.6" x14ac:dyDescent="0.3">
      <c r="A10" s="3">
        <v>6</v>
      </c>
      <c r="B10" s="3">
        <v>270</v>
      </c>
      <c r="C10" s="26">
        <f t="shared" ref="C10:C20" si="0">(B6+B7)/2</f>
        <v>230</v>
      </c>
    </row>
    <row r="11" spans="1:3" ht="15.6" x14ac:dyDescent="0.3">
      <c r="A11" s="3">
        <v>7</v>
      </c>
      <c r="B11" s="3">
        <v>290</v>
      </c>
      <c r="C11" s="26">
        <f t="shared" si="0"/>
        <v>235</v>
      </c>
    </row>
    <row r="12" spans="1:3" ht="15.6" x14ac:dyDescent="0.3">
      <c r="A12" s="3">
        <v>8</v>
      </c>
      <c r="B12" s="3">
        <v>280</v>
      </c>
      <c r="C12" s="26">
        <f t="shared" si="0"/>
        <v>240</v>
      </c>
    </row>
    <row r="13" spans="1:3" ht="15.6" x14ac:dyDescent="0.3">
      <c r="A13" s="3">
        <v>9</v>
      </c>
      <c r="B13" s="3">
        <v>300</v>
      </c>
      <c r="C13" s="26">
        <f t="shared" si="0"/>
        <v>260</v>
      </c>
    </row>
    <row r="14" spans="1:3" ht="15.6" x14ac:dyDescent="0.3">
      <c r="A14" s="3">
        <v>10</v>
      </c>
      <c r="B14" s="3">
        <v>320</v>
      </c>
      <c r="C14" s="26">
        <f t="shared" si="0"/>
        <v>280</v>
      </c>
    </row>
    <row r="15" spans="1:3" ht="15.6" x14ac:dyDescent="0.3">
      <c r="A15" s="3">
        <v>11</v>
      </c>
      <c r="B15" s="3">
        <v>340</v>
      </c>
      <c r="C15" s="26">
        <f t="shared" si="0"/>
        <v>285</v>
      </c>
    </row>
    <row r="16" spans="1:3" ht="15.6" x14ac:dyDescent="0.3">
      <c r="A16" s="3">
        <v>12</v>
      </c>
      <c r="B16" s="3">
        <v>330</v>
      </c>
      <c r="C16" s="26">
        <f t="shared" si="0"/>
        <v>290</v>
      </c>
    </row>
    <row r="17" spans="1:5" ht="15.6" x14ac:dyDescent="0.3">
      <c r="A17" s="3">
        <v>13</v>
      </c>
      <c r="B17" s="3">
        <v>350</v>
      </c>
      <c r="C17" s="26">
        <f t="shared" si="0"/>
        <v>310</v>
      </c>
    </row>
    <row r="18" spans="1:5" ht="15.6" x14ac:dyDescent="0.3">
      <c r="A18" s="3">
        <v>14</v>
      </c>
      <c r="B18" s="3">
        <v>370</v>
      </c>
      <c r="C18" s="26">
        <f t="shared" si="0"/>
        <v>330</v>
      </c>
    </row>
    <row r="19" spans="1:5" ht="15.6" x14ac:dyDescent="0.3">
      <c r="A19" s="3">
        <v>15</v>
      </c>
      <c r="B19" s="3">
        <v>390</v>
      </c>
      <c r="C19" s="26">
        <f t="shared" si="0"/>
        <v>335</v>
      </c>
    </row>
    <row r="20" spans="1:5" ht="15.6" x14ac:dyDescent="0.3">
      <c r="A20" s="3">
        <v>16</v>
      </c>
      <c r="B20" s="3">
        <v>380</v>
      </c>
      <c r="C20" s="26">
        <f t="shared" si="0"/>
        <v>340</v>
      </c>
    </row>
    <row r="22" spans="1:5" ht="15.6" x14ac:dyDescent="0.3">
      <c r="A22" s="1" t="s">
        <v>27</v>
      </c>
    </row>
    <row r="24" spans="1:5" ht="15.6" x14ac:dyDescent="0.3">
      <c r="A24" s="32" t="s">
        <v>25</v>
      </c>
      <c r="B24" s="32" t="s">
        <v>2</v>
      </c>
      <c r="C24" s="33" t="s">
        <v>4</v>
      </c>
      <c r="E24" s="33" t="s">
        <v>6</v>
      </c>
    </row>
    <row r="25" spans="1:5" ht="15.6" x14ac:dyDescent="0.3">
      <c r="A25" s="3">
        <v>1</v>
      </c>
      <c r="B25" s="3">
        <v>200</v>
      </c>
      <c r="C25" s="26"/>
      <c r="E25" s="7">
        <v>0.5</v>
      </c>
    </row>
    <row r="26" spans="1:5" ht="15.6" x14ac:dyDescent="0.3">
      <c r="A26" s="3">
        <v>2</v>
      </c>
      <c r="B26" s="3">
        <v>220</v>
      </c>
      <c r="C26" s="26"/>
      <c r="E26" s="7">
        <v>0.5</v>
      </c>
    </row>
    <row r="27" spans="1:5" ht="15.6" x14ac:dyDescent="0.3">
      <c r="A27" s="3">
        <v>3</v>
      </c>
      <c r="B27" s="3">
        <v>240</v>
      </c>
      <c r="C27" s="26"/>
      <c r="E27" s="9">
        <f>SUM(E25:E26)</f>
        <v>1</v>
      </c>
    </row>
    <row r="28" spans="1:5" ht="15.6" x14ac:dyDescent="0.3">
      <c r="A28" s="3">
        <v>4</v>
      </c>
      <c r="B28" s="3">
        <v>230</v>
      </c>
      <c r="C28" s="26"/>
    </row>
    <row r="29" spans="1:5" ht="15.6" x14ac:dyDescent="0.3">
      <c r="A29" s="3">
        <v>5</v>
      </c>
      <c r="B29" s="3">
        <v>250</v>
      </c>
      <c r="C29" s="26">
        <f>(B27*$E$25)+(B28*$E$26)</f>
        <v>235</v>
      </c>
    </row>
    <row r="30" spans="1:5" ht="15.6" x14ac:dyDescent="0.3">
      <c r="A30" s="3">
        <v>6</v>
      </c>
      <c r="B30" s="3">
        <v>270</v>
      </c>
      <c r="C30" s="26">
        <f t="shared" ref="C30:C40" si="1">(B28*$E$25)+(B29*$E$26)</f>
        <v>240</v>
      </c>
    </row>
    <row r="31" spans="1:5" ht="15.6" x14ac:dyDescent="0.3">
      <c r="A31" s="3">
        <v>7</v>
      </c>
      <c r="B31" s="3">
        <v>290</v>
      </c>
      <c r="C31" s="26">
        <f t="shared" si="1"/>
        <v>260</v>
      </c>
    </row>
    <row r="32" spans="1:5" ht="15.6" x14ac:dyDescent="0.3">
      <c r="A32" s="3">
        <v>8</v>
      </c>
      <c r="B32" s="3">
        <v>280</v>
      </c>
      <c r="C32" s="26">
        <f t="shared" si="1"/>
        <v>280</v>
      </c>
    </row>
    <row r="33" spans="1:6" ht="15.6" x14ac:dyDescent="0.3">
      <c r="A33" s="3">
        <v>9</v>
      </c>
      <c r="B33" s="3">
        <v>300</v>
      </c>
      <c r="C33" s="26">
        <f t="shared" si="1"/>
        <v>285</v>
      </c>
    </row>
    <row r="34" spans="1:6" ht="15.6" x14ac:dyDescent="0.3">
      <c r="A34" s="3">
        <v>10</v>
      </c>
      <c r="B34" s="3">
        <v>320</v>
      </c>
      <c r="C34" s="26">
        <f t="shared" si="1"/>
        <v>290</v>
      </c>
    </row>
    <row r="35" spans="1:6" ht="15.6" x14ac:dyDescent="0.3">
      <c r="A35" s="3">
        <v>11</v>
      </c>
      <c r="B35" s="3">
        <v>340</v>
      </c>
      <c r="C35" s="26">
        <f t="shared" si="1"/>
        <v>310</v>
      </c>
    </row>
    <row r="36" spans="1:6" ht="15.6" x14ac:dyDescent="0.3">
      <c r="A36" s="3">
        <v>12</v>
      </c>
      <c r="B36" s="3">
        <v>330</v>
      </c>
      <c r="C36" s="26">
        <f t="shared" si="1"/>
        <v>330</v>
      </c>
    </row>
    <row r="37" spans="1:6" ht="15.6" x14ac:dyDescent="0.3">
      <c r="A37" s="3">
        <v>13</v>
      </c>
      <c r="B37" s="3">
        <v>350</v>
      </c>
      <c r="C37" s="26">
        <f t="shared" si="1"/>
        <v>335</v>
      </c>
    </row>
    <row r="38" spans="1:6" ht="15.6" x14ac:dyDescent="0.3">
      <c r="A38" s="3">
        <v>14</v>
      </c>
      <c r="B38" s="3">
        <v>370</v>
      </c>
      <c r="C38" s="26">
        <f t="shared" si="1"/>
        <v>340</v>
      </c>
    </row>
    <row r="39" spans="1:6" ht="15.6" x14ac:dyDescent="0.3">
      <c r="A39" s="3">
        <v>15</v>
      </c>
      <c r="B39" s="3">
        <v>390</v>
      </c>
      <c r="C39" s="26">
        <f t="shared" si="1"/>
        <v>360</v>
      </c>
    </row>
    <row r="40" spans="1:6" ht="15.6" x14ac:dyDescent="0.3">
      <c r="A40" s="3">
        <v>16</v>
      </c>
      <c r="B40" s="3">
        <v>380</v>
      </c>
      <c r="C40" s="26">
        <f t="shared" si="1"/>
        <v>380</v>
      </c>
    </row>
    <row r="42" spans="1:6" ht="15.6" x14ac:dyDescent="0.3">
      <c r="A42" s="1" t="s">
        <v>28</v>
      </c>
    </row>
    <row r="43" spans="1:6" ht="15" thickBot="1" x14ac:dyDescent="0.35"/>
    <row r="44" spans="1:6" ht="16.2" thickBot="1" x14ac:dyDescent="0.35">
      <c r="A44" s="32" t="s">
        <v>25</v>
      </c>
      <c r="B44" s="32" t="s">
        <v>2</v>
      </c>
      <c r="C44" s="33" t="s">
        <v>4</v>
      </c>
      <c r="E44" s="34" t="s">
        <v>6</v>
      </c>
      <c r="F44" s="35">
        <v>0.2</v>
      </c>
    </row>
    <row r="45" spans="1:6" ht="15.6" x14ac:dyDescent="0.3">
      <c r="A45" s="3">
        <v>1</v>
      </c>
      <c r="B45" s="3">
        <v>200</v>
      </c>
      <c r="C45" s="36">
        <v>220</v>
      </c>
    </row>
    <row r="46" spans="1:6" ht="15.6" x14ac:dyDescent="0.3">
      <c r="A46" s="3">
        <v>2</v>
      </c>
      <c r="B46" s="3">
        <v>220</v>
      </c>
      <c r="C46" s="36">
        <f>$F$44*B45+(1-$F$44)*C45</f>
        <v>216</v>
      </c>
    </row>
    <row r="47" spans="1:6" ht="15.6" x14ac:dyDescent="0.3">
      <c r="A47" s="3">
        <v>3</v>
      </c>
      <c r="B47" s="3">
        <v>240</v>
      </c>
      <c r="C47" s="36">
        <f t="shared" ref="C47:C61" si="2">$F$44*B46+(1-$F$44)*C46</f>
        <v>216.8</v>
      </c>
    </row>
    <row r="48" spans="1:6" ht="15.6" x14ac:dyDescent="0.3">
      <c r="A48" s="3">
        <v>4</v>
      </c>
      <c r="B48" s="3">
        <v>230</v>
      </c>
      <c r="C48" s="36">
        <f t="shared" si="2"/>
        <v>221.44000000000003</v>
      </c>
    </row>
    <row r="49" spans="1:3" ht="15.6" x14ac:dyDescent="0.3">
      <c r="A49" s="3">
        <v>5</v>
      </c>
      <c r="B49" s="3">
        <v>250</v>
      </c>
      <c r="C49" s="36">
        <f t="shared" si="2"/>
        <v>223.15200000000004</v>
      </c>
    </row>
    <row r="50" spans="1:3" ht="15.6" x14ac:dyDescent="0.3">
      <c r="A50" s="3">
        <v>6</v>
      </c>
      <c r="B50" s="3">
        <v>270</v>
      </c>
      <c r="C50" s="36">
        <f t="shared" si="2"/>
        <v>228.52160000000003</v>
      </c>
    </row>
    <row r="51" spans="1:3" ht="15.6" x14ac:dyDescent="0.3">
      <c r="A51" s="3">
        <v>7</v>
      </c>
      <c r="B51" s="3">
        <v>290</v>
      </c>
      <c r="C51" s="36">
        <f t="shared" si="2"/>
        <v>236.81728000000004</v>
      </c>
    </row>
    <row r="52" spans="1:3" ht="15.6" x14ac:dyDescent="0.3">
      <c r="A52" s="3">
        <v>8</v>
      </c>
      <c r="B52" s="3">
        <v>280</v>
      </c>
      <c r="C52" s="36">
        <f t="shared" si="2"/>
        <v>247.45382400000005</v>
      </c>
    </row>
    <row r="53" spans="1:3" ht="15.6" x14ac:dyDescent="0.3">
      <c r="A53" s="3">
        <v>9</v>
      </c>
      <c r="B53" s="3">
        <v>300</v>
      </c>
      <c r="C53" s="36">
        <f t="shared" si="2"/>
        <v>253.96305920000006</v>
      </c>
    </row>
    <row r="54" spans="1:3" ht="15.6" x14ac:dyDescent="0.3">
      <c r="A54" s="3">
        <v>10</v>
      </c>
      <c r="B54" s="3">
        <v>320</v>
      </c>
      <c r="C54" s="36">
        <f t="shared" si="2"/>
        <v>263.17044736000003</v>
      </c>
    </row>
    <row r="55" spans="1:3" ht="15.6" x14ac:dyDescent="0.3">
      <c r="A55" s="3">
        <v>11</v>
      </c>
      <c r="B55" s="3">
        <v>340</v>
      </c>
      <c r="C55" s="36">
        <f t="shared" si="2"/>
        <v>274.536357888</v>
      </c>
    </row>
    <row r="56" spans="1:3" ht="15.6" x14ac:dyDescent="0.3">
      <c r="A56" s="3">
        <v>12</v>
      </c>
      <c r="B56" s="3">
        <v>330</v>
      </c>
      <c r="C56" s="36">
        <f t="shared" si="2"/>
        <v>287.6290863104</v>
      </c>
    </row>
    <row r="57" spans="1:3" ht="15.6" x14ac:dyDescent="0.3">
      <c r="A57" s="3">
        <v>13</v>
      </c>
      <c r="B57" s="3">
        <v>350</v>
      </c>
      <c r="C57" s="36">
        <f t="shared" si="2"/>
        <v>296.10326904832004</v>
      </c>
    </row>
    <row r="58" spans="1:3" ht="15.6" x14ac:dyDescent="0.3">
      <c r="A58" s="3">
        <v>14</v>
      </c>
      <c r="B58" s="3">
        <v>370</v>
      </c>
      <c r="C58" s="36">
        <f t="shared" si="2"/>
        <v>306.88261523865606</v>
      </c>
    </row>
    <row r="59" spans="1:3" ht="15.6" x14ac:dyDescent="0.3">
      <c r="A59" s="3">
        <v>15</v>
      </c>
      <c r="B59" s="3">
        <v>390</v>
      </c>
      <c r="C59" s="36">
        <f t="shared" si="2"/>
        <v>319.50609219092485</v>
      </c>
    </row>
    <row r="60" spans="1:3" ht="15.6" x14ac:dyDescent="0.3">
      <c r="A60" s="3">
        <v>16</v>
      </c>
      <c r="B60" s="3">
        <v>380</v>
      </c>
      <c r="C60" s="36">
        <f t="shared" si="2"/>
        <v>333.60487375273988</v>
      </c>
    </row>
    <row r="61" spans="1:3" ht="15.6" x14ac:dyDescent="0.3">
      <c r="A61" s="11">
        <v>17</v>
      </c>
      <c r="B61" s="4"/>
      <c r="C61" s="36">
        <f t="shared" si="2"/>
        <v>342.88389900219192</v>
      </c>
    </row>
    <row r="63" spans="1:3" ht="15.6" x14ac:dyDescent="0.3">
      <c r="A63" s="1" t="s">
        <v>29</v>
      </c>
    </row>
    <row r="65" spans="1:10" ht="15.6" x14ac:dyDescent="0.3">
      <c r="A65" s="32" t="s">
        <v>25</v>
      </c>
      <c r="B65" s="32" t="s">
        <v>2</v>
      </c>
      <c r="C65" s="32" t="s">
        <v>46</v>
      </c>
      <c r="D65" s="32" t="s">
        <v>47</v>
      </c>
      <c r="E65" s="32" t="s">
        <v>48</v>
      </c>
      <c r="F65" s="32" t="s">
        <v>49</v>
      </c>
      <c r="G65" s="32" t="s">
        <v>50</v>
      </c>
      <c r="I65" s="32" t="s">
        <v>54</v>
      </c>
      <c r="J65" s="4">
        <v>4</v>
      </c>
    </row>
    <row r="66" spans="1:10" ht="15.6" x14ac:dyDescent="0.3">
      <c r="A66" s="7">
        <v>-2</v>
      </c>
      <c r="B66" s="4"/>
      <c r="C66" s="14"/>
      <c r="D66" s="14"/>
      <c r="E66" s="14">
        <v>1</v>
      </c>
      <c r="F66" s="14"/>
      <c r="G66" s="14"/>
      <c r="I66" s="32" t="s">
        <v>6</v>
      </c>
      <c r="J66" s="4">
        <v>0.2</v>
      </c>
    </row>
    <row r="67" spans="1:10" ht="15.6" x14ac:dyDescent="0.3">
      <c r="A67" s="7">
        <v>-1</v>
      </c>
      <c r="B67" s="4"/>
      <c r="C67" s="14"/>
      <c r="D67" s="14"/>
      <c r="E67" s="14">
        <v>1</v>
      </c>
      <c r="F67" s="14"/>
      <c r="G67" s="14"/>
      <c r="I67" s="32" t="s">
        <v>52</v>
      </c>
      <c r="J67" s="4">
        <v>0.3</v>
      </c>
    </row>
    <row r="68" spans="1:10" ht="15.6" x14ac:dyDescent="0.3">
      <c r="A68" s="7">
        <v>0</v>
      </c>
      <c r="B68" s="4"/>
      <c r="C68" s="14"/>
      <c r="D68" s="14"/>
      <c r="E68" s="14">
        <v>1</v>
      </c>
      <c r="F68" s="14"/>
      <c r="G68" s="14"/>
      <c r="I68" s="32" t="s">
        <v>53</v>
      </c>
      <c r="J68" s="4">
        <v>0.4</v>
      </c>
    </row>
    <row r="69" spans="1:10" ht="15.6" x14ac:dyDescent="0.3">
      <c r="A69" s="3">
        <v>1</v>
      </c>
      <c r="B69" s="3">
        <v>200</v>
      </c>
      <c r="C69" s="14">
        <f>B69</f>
        <v>200</v>
      </c>
      <c r="D69" s="14">
        <v>0</v>
      </c>
      <c r="E69" s="14">
        <v>1</v>
      </c>
      <c r="F69" s="14">
        <v>0</v>
      </c>
      <c r="G69" s="14"/>
    </row>
    <row r="70" spans="1:10" ht="15.6" x14ac:dyDescent="0.3">
      <c r="A70" s="3">
        <v>2</v>
      </c>
      <c r="B70" s="3">
        <v>220</v>
      </c>
      <c r="C70" s="14">
        <f>$J$66*B69/E69+(1-$J$66)*(C69+D69)</f>
        <v>200</v>
      </c>
      <c r="D70" s="14">
        <f>$J$67*(B70-B69)+(1-$J$67)*E66</f>
        <v>6.7</v>
      </c>
      <c r="E70" s="14">
        <f>$J$68*B70/C70+(1-$J$68)*E66</f>
        <v>1.04</v>
      </c>
      <c r="F70" s="14">
        <f>(C69+$A$69*D69)*E66</f>
        <v>200</v>
      </c>
      <c r="G70" s="14">
        <f>ABS(C70-F70)</f>
        <v>0</v>
      </c>
    </row>
    <row r="71" spans="1:10" ht="15.6" x14ac:dyDescent="0.3">
      <c r="A71" s="3">
        <v>3</v>
      </c>
      <c r="B71" s="3">
        <v>240</v>
      </c>
      <c r="C71" s="14">
        <f t="shared" ref="C71:C85" si="3">$J$66*B70/E70+(1-$J$66)*(C70+D70)</f>
        <v>207.66769230769233</v>
      </c>
      <c r="D71" s="14">
        <f t="shared" ref="D71:D85" si="4">$J$67*(B71-B70)+(1-$J$67)*E67</f>
        <v>6.7</v>
      </c>
      <c r="E71" s="14">
        <f t="shared" ref="E71:E85" si="5">$J$68*B71/C71+(1-$J$68)*E67</f>
        <v>1.0622770106086645</v>
      </c>
      <c r="F71" s="14">
        <f t="shared" ref="F71:F85" si="6">(C70+$A$69*D70)*E67</f>
        <v>206.7</v>
      </c>
      <c r="G71" s="14">
        <f t="shared" ref="G71:G85" si="7">ABS(C71-F71)</f>
        <v>0.96769230769234582</v>
      </c>
    </row>
    <row r="72" spans="1:10" ht="15.6" x14ac:dyDescent="0.3">
      <c r="A72" s="3">
        <v>4</v>
      </c>
      <c r="B72" s="3">
        <v>230</v>
      </c>
      <c r="C72" s="14">
        <f t="shared" si="3"/>
        <v>216.68010771754274</v>
      </c>
      <c r="D72" s="14">
        <f t="shared" si="4"/>
        <v>-2.2999999999999998</v>
      </c>
      <c r="E72" s="14">
        <f t="shared" si="5"/>
        <v>1.0245890449709774</v>
      </c>
      <c r="F72" s="14">
        <f t="shared" si="6"/>
        <v>214.36769230769232</v>
      </c>
      <c r="G72" s="14">
        <f t="shared" si="7"/>
        <v>2.3124154098504164</v>
      </c>
    </row>
    <row r="73" spans="1:10" ht="15.6" x14ac:dyDescent="0.3">
      <c r="A73" s="3">
        <v>5</v>
      </c>
      <c r="B73" s="3">
        <v>250</v>
      </c>
      <c r="C73" s="14">
        <f t="shared" si="3"/>
        <v>216.40013520538315</v>
      </c>
      <c r="D73" s="14">
        <f t="shared" si="4"/>
        <v>6.7</v>
      </c>
      <c r="E73" s="14">
        <f t="shared" si="5"/>
        <v>1.0621069201509095</v>
      </c>
      <c r="F73" s="14">
        <f t="shared" si="6"/>
        <v>214.38010771754273</v>
      </c>
      <c r="G73" s="14">
        <f t="shared" si="7"/>
        <v>2.020027487840423</v>
      </c>
    </row>
    <row r="74" spans="1:10" ht="15.6" x14ac:dyDescent="0.3">
      <c r="A74" s="3">
        <v>6</v>
      </c>
      <c r="B74" s="3">
        <v>270</v>
      </c>
      <c r="C74" s="14">
        <f t="shared" si="3"/>
        <v>225.55634790191766</v>
      </c>
      <c r="D74" s="14">
        <f t="shared" si="4"/>
        <v>6.7279999999999998</v>
      </c>
      <c r="E74" s="14">
        <f t="shared" si="5"/>
        <v>1.1028160519736887</v>
      </c>
      <c r="F74" s="14">
        <f t="shared" si="6"/>
        <v>232.02414061359846</v>
      </c>
      <c r="G74" s="14">
        <f t="shared" si="7"/>
        <v>6.4677927116808007</v>
      </c>
    </row>
    <row r="75" spans="1:10" ht="15.6" x14ac:dyDescent="0.3">
      <c r="A75" s="3">
        <v>7</v>
      </c>
      <c r="B75" s="3">
        <v>290</v>
      </c>
      <c r="C75" s="14">
        <f t="shared" si="3"/>
        <v>234.79303327819011</v>
      </c>
      <c r="D75" s="14">
        <f t="shared" si="4"/>
        <v>6.7435939074260656</v>
      </c>
      <c r="E75" s="14">
        <f t="shared" si="5"/>
        <v>1.1314183440304573</v>
      </c>
      <c r="F75" s="14">
        <f t="shared" si="6"/>
        <v>246.75032270043212</v>
      </c>
      <c r="G75" s="14">
        <f t="shared" si="7"/>
        <v>11.957289422242013</v>
      </c>
    </row>
    <row r="76" spans="1:10" ht="15.6" x14ac:dyDescent="0.3">
      <c r="A76" s="3">
        <v>8</v>
      </c>
      <c r="B76" s="3">
        <v>280</v>
      </c>
      <c r="C76" s="14">
        <f t="shared" si="3"/>
        <v>244.49239139700114</v>
      </c>
      <c r="D76" s="14">
        <f t="shared" si="4"/>
        <v>-2.2827876685203159</v>
      </c>
      <c r="E76" s="14">
        <f t="shared" si="5"/>
        <v>1.0728453919719465</v>
      </c>
      <c r="F76" s="14">
        <f t="shared" si="6"/>
        <v>247.47578217362147</v>
      </c>
      <c r="G76" s="14">
        <f t="shared" si="7"/>
        <v>2.9833907766203254</v>
      </c>
    </row>
    <row r="77" spans="1:10" ht="15.6" x14ac:dyDescent="0.3">
      <c r="A77" s="3">
        <v>9</v>
      </c>
      <c r="B77" s="3">
        <v>300</v>
      </c>
      <c r="C77" s="14">
        <f t="shared" si="3"/>
        <v>245.96532527033651</v>
      </c>
      <c r="D77" s="14">
        <f t="shared" si="4"/>
        <v>6.7434748441056369</v>
      </c>
      <c r="E77" s="14">
        <f t="shared" si="5"/>
        <v>1.1251377979717687</v>
      </c>
      <c r="F77" s="14">
        <f t="shared" si="6"/>
        <v>257.252496247029</v>
      </c>
      <c r="G77" s="14">
        <f t="shared" si="7"/>
        <v>11.287170976692494</v>
      </c>
    </row>
    <row r="78" spans="1:10" ht="15.6" x14ac:dyDescent="0.3">
      <c r="A78" s="3">
        <v>10</v>
      </c>
      <c r="B78" s="3">
        <v>320</v>
      </c>
      <c r="C78" s="14">
        <f t="shared" si="3"/>
        <v>255.49384158036611</v>
      </c>
      <c r="D78" s="14">
        <f t="shared" si="4"/>
        <v>6.7719712363815816</v>
      </c>
      <c r="E78" s="14">
        <f t="shared" si="5"/>
        <v>1.1626801803428601</v>
      </c>
      <c r="F78" s="14">
        <f t="shared" si="6"/>
        <v>278.69132124121711</v>
      </c>
      <c r="G78" s="14">
        <f t="shared" si="7"/>
        <v>23.197479660851002</v>
      </c>
    </row>
    <row r="79" spans="1:10" ht="15.6" x14ac:dyDescent="0.3">
      <c r="A79" s="3">
        <v>11</v>
      </c>
      <c r="B79" s="3">
        <v>340</v>
      </c>
      <c r="C79" s="14">
        <f t="shared" si="3"/>
        <v>264.85788202223006</v>
      </c>
      <c r="D79" s="14">
        <f t="shared" si="4"/>
        <v>6.7919928408213197</v>
      </c>
      <c r="E79" s="14">
        <f t="shared" si="5"/>
        <v>1.192333931531242</v>
      </c>
      <c r="F79" s="14">
        <f t="shared" si="6"/>
        <v>296.73235163292657</v>
      </c>
      <c r="G79" s="14">
        <f t="shared" si="7"/>
        <v>31.874469610696508</v>
      </c>
    </row>
    <row r="80" spans="1:10" ht="15.6" x14ac:dyDescent="0.3">
      <c r="A80" s="3">
        <v>12</v>
      </c>
      <c r="B80" s="3">
        <v>330</v>
      </c>
      <c r="C80" s="14">
        <f t="shared" si="3"/>
        <v>274.3509028685009</v>
      </c>
      <c r="D80" s="14">
        <f t="shared" si="4"/>
        <v>-2.2490082256196375</v>
      </c>
      <c r="E80" s="14">
        <f t="shared" si="5"/>
        <v>1.1248428852570767</v>
      </c>
      <c r="F80" s="14">
        <f t="shared" si="6"/>
        <v>291.43831647658055</v>
      </c>
      <c r="G80" s="14">
        <f t="shared" si="7"/>
        <v>17.087413608079657</v>
      </c>
    </row>
    <row r="81" spans="1:7" ht="15.6" x14ac:dyDescent="0.3">
      <c r="A81" s="3">
        <v>13</v>
      </c>
      <c r="B81" s="3">
        <v>350</v>
      </c>
      <c r="C81" s="14">
        <f t="shared" si="3"/>
        <v>276.35637676826991</v>
      </c>
      <c r="D81" s="14">
        <f t="shared" si="4"/>
        <v>6.7875964585802384</v>
      </c>
      <c r="E81" s="14">
        <f t="shared" si="5"/>
        <v>1.1816749334549794</v>
      </c>
      <c r="F81" s="14">
        <f t="shared" si="6"/>
        <v>306.15212656243762</v>
      </c>
      <c r="G81" s="14">
        <f t="shared" si="7"/>
        <v>29.795749794167705</v>
      </c>
    </row>
    <row r="82" spans="1:7" ht="15.6" x14ac:dyDescent="0.3">
      <c r="A82" s="3">
        <v>14</v>
      </c>
      <c r="B82" s="3">
        <v>370</v>
      </c>
      <c r="C82" s="14">
        <f t="shared" si="3"/>
        <v>285.75312805319663</v>
      </c>
      <c r="D82" s="14">
        <f t="shared" si="4"/>
        <v>6.8138761262400021</v>
      </c>
      <c r="E82" s="14">
        <f t="shared" si="5"/>
        <v>1.2155376966175981</v>
      </c>
      <c r="F82" s="14">
        <f t="shared" si="6"/>
        <v>329.2058858543881</v>
      </c>
      <c r="G82" s="14">
        <f t="shared" si="7"/>
        <v>43.452757801191467</v>
      </c>
    </row>
    <row r="83" spans="1:7" ht="15.6" x14ac:dyDescent="0.3">
      <c r="A83" s="3">
        <v>15</v>
      </c>
      <c r="B83" s="3">
        <v>390</v>
      </c>
      <c r="C83" s="14">
        <f t="shared" si="3"/>
        <v>294.93201148005983</v>
      </c>
      <c r="D83" s="14">
        <f t="shared" si="4"/>
        <v>6.8346337520718698</v>
      </c>
      <c r="E83" s="14">
        <f t="shared" si="5"/>
        <v>1.2443358217637035</v>
      </c>
      <c r="F83" s="14">
        <f t="shared" si="6"/>
        <v>348.837566329585</v>
      </c>
      <c r="G83" s="14">
        <f t="shared" si="7"/>
        <v>53.905554849525174</v>
      </c>
    </row>
    <row r="84" spans="1:7" ht="15.6" x14ac:dyDescent="0.3">
      <c r="A84" s="3">
        <v>16</v>
      </c>
      <c r="B84" s="3">
        <v>380</v>
      </c>
      <c r="C84" s="14">
        <f t="shared" si="3"/>
        <v>304.0973590588294</v>
      </c>
      <c r="D84" s="14">
        <f t="shared" si="4"/>
        <v>-2.2126099803200465</v>
      </c>
      <c r="E84" s="14">
        <f t="shared" si="5"/>
        <v>1.1747456523901114</v>
      </c>
      <c r="F84" s="14">
        <f t="shared" si="6"/>
        <v>339.44006389725968</v>
      </c>
      <c r="G84" s="14">
        <f t="shared" si="7"/>
        <v>35.342704838430279</v>
      </c>
    </row>
    <row r="85" spans="1:7" ht="15.6" x14ac:dyDescent="0.3">
      <c r="A85" s="11">
        <v>17</v>
      </c>
      <c r="B85" s="4"/>
      <c r="C85" s="14">
        <f t="shared" si="3"/>
        <v>306.20265456648286</v>
      </c>
      <c r="D85" s="14">
        <f t="shared" si="4"/>
        <v>-113.17282754658152</v>
      </c>
      <c r="E85" s="14">
        <f t="shared" si="5"/>
        <v>0.70900496007298763</v>
      </c>
      <c r="F85" s="14">
        <f t="shared" si="6"/>
        <v>356.72964077842067</v>
      </c>
      <c r="G85" s="14">
        <f t="shared" si="7"/>
        <v>50.52698621193781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D2E52-5623-4D27-AF66-19E4327F1F6F}">
  <dimension ref="A1:J66"/>
  <sheetViews>
    <sheetView topLeftCell="A16" workbookViewId="0">
      <selection activeCell="C24" sqref="C24"/>
    </sheetView>
  </sheetViews>
  <sheetFormatPr baseColWidth="10" defaultRowHeight="14.4" x14ac:dyDescent="0.3"/>
  <sheetData>
    <row r="1" spans="1:3" ht="15.6" x14ac:dyDescent="0.3">
      <c r="A1" s="1" t="s">
        <v>30</v>
      </c>
    </row>
    <row r="2" spans="1:3" ht="15.6" x14ac:dyDescent="0.3">
      <c r="A2" s="1" t="s">
        <v>31</v>
      </c>
    </row>
    <row r="4" spans="1:3" ht="15.6" x14ac:dyDescent="0.3">
      <c r="A4" s="37" t="s">
        <v>10</v>
      </c>
      <c r="B4" s="37" t="s">
        <v>2</v>
      </c>
      <c r="C4" s="37" t="s">
        <v>4</v>
      </c>
    </row>
    <row r="5" spans="1:3" ht="15.6" x14ac:dyDescent="0.3">
      <c r="A5" s="2">
        <v>1</v>
      </c>
      <c r="B5" s="2">
        <v>100</v>
      </c>
      <c r="C5" s="20"/>
    </row>
    <row r="6" spans="1:3" ht="15.6" x14ac:dyDescent="0.3">
      <c r="A6" s="2">
        <v>2</v>
      </c>
      <c r="B6" s="2">
        <v>110</v>
      </c>
      <c r="C6" s="20"/>
    </row>
    <row r="7" spans="1:3" ht="15.6" x14ac:dyDescent="0.3">
      <c r="A7" s="2">
        <v>3</v>
      </c>
      <c r="B7" s="2">
        <v>120</v>
      </c>
      <c r="C7" s="20"/>
    </row>
    <row r="8" spans="1:3" ht="15.6" x14ac:dyDescent="0.3">
      <c r="A8" s="2">
        <v>4</v>
      </c>
      <c r="B8" s="2">
        <v>115</v>
      </c>
      <c r="C8" s="23">
        <f>(B5+B6+B7)/3</f>
        <v>110</v>
      </c>
    </row>
    <row r="9" spans="1:3" ht="15.6" x14ac:dyDescent="0.3">
      <c r="A9" s="2">
        <v>5</v>
      </c>
      <c r="B9" s="2">
        <v>125</v>
      </c>
      <c r="C9" s="23">
        <f t="shared" ref="C9:C14" si="0">(B6+B7+B8)/3</f>
        <v>115</v>
      </c>
    </row>
    <row r="10" spans="1:3" ht="15.6" x14ac:dyDescent="0.3">
      <c r="A10" s="2">
        <v>6</v>
      </c>
      <c r="B10" s="2">
        <v>130</v>
      </c>
      <c r="C10" s="23">
        <f t="shared" si="0"/>
        <v>120</v>
      </c>
    </row>
    <row r="11" spans="1:3" ht="15.6" x14ac:dyDescent="0.3">
      <c r="A11" s="2">
        <v>7</v>
      </c>
      <c r="B11" s="2">
        <v>140</v>
      </c>
      <c r="C11" s="23">
        <f t="shared" si="0"/>
        <v>123.33333333333333</v>
      </c>
    </row>
    <row r="12" spans="1:3" ht="15.6" x14ac:dyDescent="0.3">
      <c r="A12" s="2">
        <v>8</v>
      </c>
      <c r="B12" s="2">
        <v>135</v>
      </c>
      <c r="C12" s="23">
        <f t="shared" si="0"/>
        <v>131.66666666666666</v>
      </c>
    </row>
    <row r="13" spans="1:3" ht="15.6" x14ac:dyDescent="0.3">
      <c r="A13" s="2">
        <v>9</v>
      </c>
      <c r="B13" s="2">
        <v>145</v>
      </c>
      <c r="C13" s="23">
        <f t="shared" si="0"/>
        <v>135</v>
      </c>
    </row>
    <row r="14" spans="1:3" ht="15.6" x14ac:dyDescent="0.3">
      <c r="A14" s="2">
        <v>10</v>
      </c>
      <c r="B14" s="2">
        <v>150</v>
      </c>
      <c r="C14" s="23">
        <f t="shared" si="0"/>
        <v>140</v>
      </c>
    </row>
    <row r="15" spans="1:3" ht="15.6" x14ac:dyDescent="0.3">
      <c r="A15" s="2">
        <v>11</v>
      </c>
      <c r="B15" s="2">
        <v>160</v>
      </c>
      <c r="C15" s="20"/>
    </row>
    <row r="16" spans="1:3" ht="15.6" x14ac:dyDescent="0.3">
      <c r="A16" s="2">
        <v>12</v>
      </c>
      <c r="B16" s="2">
        <v>155</v>
      </c>
      <c r="C16" s="20"/>
    </row>
    <row r="17" spans="1:5" ht="15.6" x14ac:dyDescent="0.3">
      <c r="A17" s="1"/>
    </row>
    <row r="18" spans="1:5" ht="15.6" x14ac:dyDescent="0.3">
      <c r="A18" s="1" t="s">
        <v>32</v>
      </c>
    </row>
    <row r="20" spans="1:5" ht="15.6" x14ac:dyDescent="0.3">
      <c r="A20" s="37" t="s">
        <v>10</v>
      </c>
      <c r="B20" s="37" t="s">
        <v>2</v>
      </c>
      <c r="C20" s="37" t="s">
        <v>4</v>
      </c>
      <c r="E20" s="38" t="s">
        <v>6</v>
      </c>
    </row>
    <row r="21" spans="1:5" ht="15.6" x14ac:dyDescent="0.3">
      <c r="A21" s="2">
        <v>1</v>
      </c>
      <c r="B21" s="2">
        <v>100</v>
      </c>
      <c r="C21" s="20"/>
      <c r="E21" s="26">
        <v>0.5</v>
      </c>
    </row>
    <row r="22" spans="1:5" ht="15.6" x14ac:dyDescent="0.3">
      <c r="A22" s="2">
        <v>2</v>
      </c>
      <c r="B22" s="2">
        <v>110</v>
      </c>
      <c r="C22" s="20"/>
      <c r="E22" s="26">
        <v>0.3</v>
      </c>
    </row>
    <row r="23" spans="1:5" ht="15.6" x14ac:dyDescent="0.3">
      <c r="A23" s="2">
        <v>3</v>
      </c>
      <c r="B23" s="2">
        <v>120</v>
      </c>
      <c r="C23" s="20"/>
      <c r="E23" s="26">
        <v>0.2</v>
      </c>
    </row>
    <row r="24" spans="1:5" ht="15.6" x14ac:dyDescent="0.3">
      <c r="A24" s="2">
        <v>4</v>
      </c>
      <c r="B24" s="2">
        <v>115</v>
      </c>
      <c r="C24" s="23">
        <f>(B21*$E$21)+(B22*$E$22)+(B23*$E$23)</f>
        <v>107</v>
      </c>
      <c r="E24" s="39">
        <f>SUM(E21:E23)</f>
        <v>1</v>
      </c>
    </row>
    <row r="25" spans="1:5" ht="15.6" x14ac:dyDescent="0.3">
      <c r="A25" s="2">
        <v>5</v>
      </c>
      <c r="B25" s="2">
        <v>125</v>
      </c>
      <c r="C25" s="23">
        <f t="shared" ref="C25:C32" si="1">(B22*$E$21)+(B23*$E$22)+(B24*$E$23)</f>
        <v>114</v>
      </c>
    </row>
    <row r="26" spans="1:5" ht="15.6" x14ac:dyDescent="0.3">
      <c r="A26" s="2">
        <v>6</v>
      </c>
      <c r="B26" s="2">
        <v>130</v>
      </c>
      <c r="C26" s="23">
        <f t="shared" si="1"/>
        <v>119.5</v>
      </c>
    </row>
    <row r="27" spans="1:5" ht="15.6" x14ac:dyDescent="0.3">
      <c r="A27" s="2">
        <v>7</v>
      </c>
      <c r="B27" s="2">
        <v>140</v>
      </c>
      <c r="C27" s="23">
        <f t="shared" si="1"/>
        <v>121</v>
      </c>
    </row>
    <row r="28" spans="1:5" ht="15.6" x14ac:dyDescent="0.3">
      <c r="A28" s="2">
        <v>8</v>
      </c>
      <c r="B28" s="2">
        <v>135</v>
      </c>
      <c r="C28" s="23">
        <f t="shared" si="1"/>
        <v>129.5</v>
      </c>
    </row>
    <row r="29" spans="1:5" ht="15.6" x14ac:dyDescent="0.3">
      <c r="A29" s="2">
        <v>9</v>
      </c>
      <c r="B29" s="2">
        <v>145</v>
      </c>
      <c r="C29" s="23">
        <f t="shared" si="1"/>
        <v>134</v>
      </c>
    </row>
    <row r="30" spans="1:5" ht="15.6" x14ac:dyDescent="0.3">
      <c r="A30" s="2">
        <v>10</v>
      </c>
      <c r="B30" s="2">
        <v>150</v>
      </c>
      <c r="C30" s="23">
        <f t="shared" si="1"/>
        <v>139.5</v>
      </c>
    </row>
    <row r="31" spans="1:5" ht="15.6" x14ac:dyDescent="0.3">
      <c r="A31" s="2">
        <v>11</v>
      </c>
      <c r="B31" s="2">
        <v>160</v>
      </c>
      <c r="C31" s="23">
        <f t="shared" si="1"/>
        <v>141</v>
      </c>
    </row>
    <row r="32" spans="1:5" ht="15.6" x14ac:dyDescent="0.3">
      <c r="A32" s="2">
        <v>12</v>
      </c>
      <c r="B32" s="2">
        <v>155</v>
      </c>
      <c r="C32" s="23">
        <f t="shared" si="1"/>
        <v>149.5</v>
      </c>
    </row>
    <row r="34" spans="1:6" ht="15.6" x14ac:dyDescent="0.3">
      <c r="A34" s="1" t="s">
        <v>33</v>
      </c>
    </row>
    <row r="35" spans="1:6" ht="15" thickBot="1" x14ac:dyDescent="0.35"/>
    <row r="36" spans="1:6" ht="16.2" thickBot="1" x14ac:dyDescent="0.35">
      <c r="A36" s="37" t="s">
        <v>10</v>
      </c>
      <c r="B36" s="37" t="s">
        <v>2</v>
      </c>
      <c r="C36" s="37" t="s">
        <v>4</v>
      </c>
      <c r="E36" s="40" t="s">
        <v>6</v>
      </c>
      <c r="F36" s="41">
        <v>0.2</v>
      </c>
    </row>
    <row r="37" spans="1:6" ht="15.6" x14ac:dyDescent="0.3">
      <c r="A37" s="2">
        <v>1</v>
      </c>
      <c r="B37" s="2">
        <v>100</v>
      </c>
      <c r="C37" s="20">
        <v>110</v>
      </c>
    </row>
    <row r="38" spans="1:6" ht="15.6" x14ac:dyDescent="0.3">
      <c r="A38" s="2">
        <v>2</v>
      </c>
      <c r="B38" s="2">
        <v>110</v>
      </c>
      <c r="C38" s="23">
        <f>$F$36*B37+(1-$F$36)*C37</f>
        <v>108</v>
      </c>
    </row>
    <row r="39" spans="1:6" ht="15.6" x14ac:dyDescent="0.3">
      <c r="A39" s="2">
        <v>3</v>
      </c>
      <c r="B39" s="2">
        <v>120</v>
      </c>
      <c r="C39" s="23">
        <f t="shared" ref="C39:C48" si="2">$F$36*B38+(1-$F$36)*C38</f>
        <v>108.4</v>
      </c>
    </row>
    <row r="40" spans="1:6" ht="15.6" x14ac:dyDescent="0.3">
      <c r="A40" s="2">
        <v>4</v>
      </c>
      <c r="B40" s="2">
        <v>115</v>
      </c>
      <c r="C40" s="23">
        <f t="shared" si="2"/>
        <v>110.72000000000001</v>
      </c>
    </row>
    <row r="41" spans="1:6" ht="15.6" x14ac:dyDescent="0.3">
      <c r="A41" s="2">
        <v>5</v>
      </c>
      <c r="B41" s="2">
        <v>125</v>
      </c>
      <c r="C41" s="23">
        <f t="shared" si="2"/>
        <v>111.57600000000002</v>
      </c>
    </row>
    <row r="42" spans="1:6" ht="15.6" x14ac:dyDescent="0.3">
      <c r="A42" s="2">
        <v>6</v>
      </c>
      <c r="B42" s="2">
        <v>130</v>
      </c>
      <c r="C42" s="23">
        <f t="shared" si="2"/>
        <v>114.26080000000002</v>
      </c>
    </row>
    <row r="43" spans="1:6" ht="15.6" x14ac:dyDescent="0.3">
      <c r="A43" s="2">
        <v>7</v>
      </c>
      <c r="B43" s="2">
        <v>140</v>
      </c>
      <c r="C43" s="23">
        <f t="shared" si="2"/>
        <v>117.40864000000002</v>
      </c>
    </row>
    <row r="44" spans="1:6" ht="15.6" x14ac:dyDescent="0.3">
      <c r="A44" s="2">
        <v>8</v>
      </c>
      <c r="B44" s="2">
        <v>135</v>
      </c>
      <c r="C44" s="23">
        <f t="shared" si="2"/>
        <v>121.92691200000002</v>
      </c>
    </row>
    <row r="45" spans="1:6" ht="15.6" x14ac:dyDescent="0.3">
      <c r="A45" s="2">
        <v>9</v>
      </c>
      <c r="B45" s="2">
        <v>145</v>
      </c>
      <c r="C45" s="23">
        <f t="shared" si="2"/>
        <v>124.54152960000002</v>
      </c>
    </row>
    <row r="46" spans="1:6" ht="15.6" x14ac:dyDescent="0.3">
      <c r="A46" s="2">
        <v>10</v>
      </c>
      <c r="B46" s="2">
        <v>150</v>
      </c>
      <c r="C46" s="23">
        <f t="shared" si="2"/>
        <v>128.63322368000001</v>
      </c>
    </row>
    <row r="47" spans="1:6" ht="15.6" x14ac:dyDescent="0.3">
      <c r="A47" s="2">
        <v>11</v>
      </c>
      <c r="B47" s="2">
        <v>160</v>
      </c>
      <c r="C47" s="23">
        <f t="shared" si="2"/>
        <v>132.90657894400002</v>
      </c>
    </row>
    <row r="48" spans="1:6" ht="15.6" x14ac:dyDescent="0.3">
      <c r="A48" s="2">
        <v>12</v>
      </c>
      <c r="B48" s="2">
        <v>155</v>
      </c>
      <c r="C48" s="23">
        <f t="shared" si="2"/>
        <v>138.32526315520002</v>
      </c>
    </row>
    <row r="50" spans="1:10" ht="15.6" x14ac:dyDescent="0.3">
      <c r="A50" s="1" t="s">
        <v>34</v>
      </c>
    </row>
    <row r="52" spans="1:10" ht="15.6" x14ac:dyDescent="0.3">
      <c r="A52" s="37" t="s">
        <v>10</v>
      </c>
      <c r="B52" s="37" t="s">
        <v>2</v>
      </c>
      <c r="C52" s="37" t="s">
        <v>46</v>
      </c>
      <c r="D52" s="37" t="s">
        <v>47</v>
      </c>
      <c r="E52" s="37" t="s">
        <v>48</v>
      </c>
      <c r="F52" s="37" t="s">
        <v>49</v>
      </c>
      <c r="G52" s="37" t="s">
        <v>50</v>
      </c>
      <c r="I52" s="37" t="s">
        <v>54</v>
      </c>
      <c r="J52" s="4">
        <v>3</v>
      </c>
    </row>
    <row r="53" spans="1:10" ht="15.6" x14ac:dyDescent="0.3">
      <c r="A53" s="4">
        <v>-1</v>
      </c>
      <c r="B53" s="4"/>
      <c r="C53" s="4"/>
      <c r="D53" s="4"/>
      <c r="E53" s="4">
        <v>1</v>
      </c>
      <c r="F53" s="4"/>
      <c r="G53" s="4"/>
      <c r="I53" s="37" t="s">
        <v>6</v>
      </c>
      <c r="J53" s="4">
        <v>0.2</v>
      </c>
    </row>
    <row r="54" spans="1:10" ht="15.6" x14ac:dyDescent="0.3">
      <c r="A54" s="4">
        <v>0</v>
      </c>
      <c r="B54" s="4"/>
      <c r="C54" s="4"/>
      <c r="D54" s="4"/>
      <c r="E54" s="4">
        <v>1</v>
      </c>
      <c r="F54" s="4"/>
      <c r="G54" s="4"/>
      <c r="I54" s="37" t="s">
        <v>52</v>
      </c>
      <c r="J54" s="4">
        <v>0.3</v>
      </c>
    </row>
    <row r="55" spans="1:10" ht="15.6" x14ac:dyDescent="0.3">
      <c r="A55" s="2">
        <v>1</v>
      </c>
      <c r="B55" s="2">
        <v>100</v>
      </c>
      <c r="C55" s="14">
        <f>B55</f>
        <v>100</v>
      </c>
      <c r="D55" s="14">
        <v>0</v>
      </c>
      <c r="E55" s="14">
        <v>1</v>
      </c>
      <c r="F55" s="14"/>
      <c r="G55" s="14"/>
      <c r="I55" s="37" t="s">
        <v>53</v>
      </c>
      <c r="J55" s="4">
        <v>0.4</v>
      </c>
    </row>
    <row r="56" spans="1:10" ht="15.6" x14ac:dyDescent="0.3">
      <c r="A56" s="2">
        <v>2</v>
      </c>
      <c r="B56" s="2">
        <v>110</v>
      </c>
      <c r="C56" s="14">
        <f>$J$53*B55/E55+(1-$J$53)*(C55+D55)</f>
        <v>100</v>
      </c>
      <c r="D56" s="14">
        <f>$J$54*(B56-B55)+(1-$J$54)*E53</f>
        <v>3.7</v>
      </c>
      <c r="E56" s="14">
        <f>$J$55*B56/C56+(1-$J$55)*E53</f>
        <v>1.04</v>
      </c>
      <c r="F56" s="14">
        <f>(B55+$A$55*D55)*E53</f>
        <v>100</v>
      </c>
      <c r="G56" s="14">
        <f>ABS(B56-F56)</f>
        <v>10</v>
      </c>
    </row>
    <row r="57" spans="1:10" ht="15.6" x14ac:dyDescent="0.3">
      <c r="A57" s="2">
        <v>3</v>
      </c>
      <c r="B57" s="2">
        <v>120</v>
      </c>
      <c r="C57" s="14">
        <f t="shared" ref="C57:C66" si="3">$J$53*B56/E56+(1-$J$53)*(C56+D56)</f>
        <v>104.11384615384617</v>
      </c>
      <c r="D57" s="14">
        <f>$J$54*(B57-B56)+(1-$J$54)*E54</f>
        <v>3.7</v>
      </c>
      <c r="E57" s="14">
        <f t="shared" ref="E57:E66" si="4">$J$55*B57/C57+(1-$J$55)*E54</f>
        <v>1.0610337795903892</v>
      </c>
      <c r="F57" s="14">
        <f t="shared" ref="F57:F66" si="5">(B56+$A$55*D56)*E54</f>
        <v>113.7</v>
      </c>
      <c r="G57" s="14">
        <f t="shared" ref="G57:G66" si="6">ABS(B57-F57)</f>
        <v>6.2999999999999972</v>
      </c>
    </row>
    <row r="58" spans="1:10" ht="15.6" x14ac:dyDescent="0.3">
      <c r="A58" s="2">
        <v>4</v>
      </c>
      <c r="B58" s="2">
        <v>115</v>
      </c>
      <c r="C58" s="14">
        <f t="shared" si="3"/>
        <v>108.87052642756413</v>
      </c>
      <c r="D58" s="14">
        <f t="shared" ref="D57:D66" si="7">$J$54*(B58-B57)+(1-$J$54)*E55</f>
        <v>-0.8</v>
      </c>
      <c r="E58" s="14">
        <f t="shared" si="4"/>
        <v>1.0225202312271873</v>
      </c>
      <c r="F58" s="14">
        <f t="shared" si="5"/>
        <v>123.7</v>
      </c>
      <c r="G58" s="14">
        <f t="shared" si="6"/>
        <v>8.7000000000000028</v>
      </c>
    </row>
    <row r="59" spans="1:10" ht="15.6" x14ac:dyDescent="0.3">
      <c r="A59" s="2">
        <v>5</v>
      </c>
      <c r="B59" s="2">
        <v>125</v>
      </c>
      <c r="C59" s="14">
        <f t="shared" si="3"/>
        <v>108.94986361643281</v>
      </c>
      <c r="D59" s="14">
        <f t="shared" si="7"/>
        <v>3.7279999999999998</v>
      </c>
      <c r="E59" s="14">
        <f t="shared" si="4"/>
        <v>1.0829266873800707</v>
      </c>
      <c r="F59" s="14">
        <f t="shared" si="5"/>
        <v>118.768</v>
      </c>
      <c r="G59" s="14">
        <f t="shared" si="6"/>
        <v>6.2319999999999993</v>
      </c>
    </row>
    <row r="60" spans="1:10" ht="15.6" x14ac:dyDescent="0.3">
      <c r="A60" s="2">
        <v>6</v>
      </c>
      <c r="B60" s="2">
        <v>130</v>
      </c>
      <c r="C60" s="14">
        <f t="shared" si="3"/>
        <v>113.22787950347279</v>
      </c>
      <c r="D60" s="14">
        <f t="shared" si="7"/>
        <v>2.2427236457132724</v>
      </c>
      <c r="E60" s="14">
        <f t="shared" si="4"/>
        <v>1.0958711185873546</v>
      </c>
      <c r="F60" s="14">
        <f t="shared" si="5"/>
        <v>136.58475637911164</v>
      </c>
      <c r="G60" s="14">
        <f t="shared" si="6"/>
        <v>6.5847563791116386</v>
      </c>
    </row>
    <row r="61" spans="1:10" ht="15.6" x14ac:dyDescent="0.3">
      <c r="A61" s="2">
        <v>7</v>
      </c>
      <c r="B61" s="2">
        <v>140</v>
      </c>
      <c r="C61" s="14">
        <f t="shared" si="3"/>
        <v>116.10190018845907</v>
      </c>
      <c r="D61" s="14">
        <f t="shared" si="7"/>
        <v>3.7157641618590311</v>
      </c>
      <c r="E61" s="14">
        <f t="shared" si="4"/>
        <v>1.0958470523690749</v>
      </c>
      <c r="F61" s="14">
        <f t="shared" si="5"/>
        <v>135.22086036032778</v>
      </c>
      <c r="G61" s="14">
        <f t="shared" si="6"/>
        <v>4.7791396396722234</v>
      </c>
    </row>
    <row r="62" spans="1:10" ht="15.6" x14ac:dyDescent="0.3">
      <c r="A62" s="2">
        <v>8</v>
      </c>
      <c r="B62" s="2">
        <v>135</v>
      </c>
      <c r="C62" s="14">
        <f t="shared" si="3"/>
        <v>121.40514239867393</v>
      </c>
      <c r="D62" s="14">
        <f t="shared" si="7"/>
        <v>-0.7419513188339506</v>
      </c>
      <c r="E62" s="14">
        <f t="shared" si="4"/>
        <v>1.0945477150947478</v>
      </c>
      <c r="F62" s="14">
        <f t="shared" si="5"/>
        <v>155.63363640809749</v>
      </c>
      <c r="G62" s="14">
        <f t="shared" si="6"/>
        <v>20.633636408097487</v>
      </c>
    </row>
    <row r="63" spans="1:10" ht="15.6" x14ac:dyDescent="0.3">
      <c r="A63" s="2">
        <v>9</v>
      </c>
      <c r="B63" s="2">
        <v>145</v>
      </c>
      <c r="C63" s="14">
        <f t="shared" si="3"/>
        <v>121.19827600434996</v>
      </c>
      <c r="D63" s="14">
        <f t="shared" si="7"/>
        <v>3.767109783011148</v>
      </c>
      <c r="E63" s="14">
        <f t="shared" si="4"/>
        <v>1.1360773330843887</v>
      </c>
      <c r="F63" s="14">
        <f t="shared" si="5"/>
        <v>147.12951798758496</v>
      </c>
      <c r="G63" s="14">
        <f t="shared" si="6"/>
        <v>2.1295179875849612</v>
      </c>
    </row>
    <row r="64" spans="1:10" ht="15.6" x14ac:dyDescent="0.3">
      <c r="A64" s="2">
        <v>10</v>
      </c>
      <c r="B64" s="2">
        <v>150</v>
      </c>
      <c r="C64" s="14">
        <f t="shared" si="3"/>
        <v>125.49873993476017</v>
      </c>
      <c r="D64" s="14">
        <f t="shared" si="7"/>
        <v>2.2670929366583525</v>
      </c>
      <c r="E64" s="14">
        <f t="shared" si="4"/>
        <v>1.1356006810443708</v>
      </c>
      <c r="F64" s="14">
        <f t="shared" si="5"/>
        <v>163.02599874517932</v>
      </c>
      <c r="G64" s="14">
        <f t="shared" si="6"/>
        <v>13.025998745179322</v>
      </c>
    </row>
    <row r="65" spans="1:7" ht="15.6" x14ac:dyDescent="0.3">
      <c r="A65" s="2">
        <v>11</v>
      </c>
      <c r="B65" s="2">
        <v>160</v>
      </c>
      <c r="C65" s="14">
        <f t="shared" si="3"/>
        <v>128.6304031836697</v>
      </c>
      <c r="D65" s="14">
        <f t="shared" si="7"/>
        <v>3.7661834005663235</v>
      </c>
      <c r="E65" s="14">
        <f t="shared" si="4"/>
        <v>1.1542781851179864</v>
      </c>
      <c r="F65" s="14">
        <f t="shared" si="5"/>
        <v>166.66359865793899</v>
      </c>
      <c r="G65" s="14">
        <f t="shared" si="6"/>
        <v>6.6635986579389908</v>
      </c>
    </row>
    <row r="66" spans="1:7" ht="15.6" x14ac:dyDescent="0.3">
      <c r="A66" s="2">
        <v>12</v>
      </c>
      <c r="B66" s="2">
        <v>155</v>
      </c>
      <c r="C66" s="14">
        <f t="shared" si="3"/>
        <v>133.64022237572385</v>
      </c>
      <c r="D66" s="14">
        <f t="shared" si="7"/>
        <v>-0.70474586684092788</v>
      </c>
      <c r="E66" s="14">
        <f>$J$55*B66/C66+(1-$J$55)*E63</f>
        <v>1.1455785820771012</v>
      </c>
      <c r="F66" s="14">
        <f t="shared" si="5"/>
        <v>186.05104888712427</v>
      </c>
      <c r="G66" s="14">
        <f t="shared" si="6"/>
        <v>31.051048887124267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0F5BF-D109-4EC7-8A36-FD04C54B875A}">
  <dimension ref="A1:J48"/>
  <sheetViews>
    <sheetView topLeftCell="A13" workbookViewId="0">
      <selection activeCell="C22" sqref="C22:C24"/>
    </sheetView>
  </sheetViews>
  <sheetFormatPr baseColWidth="10" defaultRowHeight="14.4" x14ac:dyDescent="0.3"/>
  <sheetData>
    <row r="1" spans="1:5" ht="15.6" x14ac:dyDescent="0.3">
      <c r="A1" s="1" t="s">
        <v>35</v>
      </c>
    </row>
    <row r="2" spans="1:5" ht="15.6" x14ac:dyDescent="0.3">
      <c r="A2" s="1" t="s">
        <v>36</v>
      </c>
    </row>
    <row r="4" spans="1:5" ht="15.6" x14ac:dyDescent="0.3">
      <c r="A4" s="42" t="s">
        <v>25</v>
      </c>
      <c r="B4" s="42" t="s">
        <v>2</v>
      </c>
      <c r="C4" s="43" t="s">
        <v>4</v>
      </c>
    </row>
    <row r="5" spans="1:5" ht="15.6" x14ac:dyDescent="0.3">
      <c r="A5" s="3">
        <v>1</v>
      </c>
      <c r="B5" s="3">
        <v>300</v>
      </c>
      <c r="C5" s="26"/>
    </row>
    <row r="6" spans="1:5" ht="15.6" x14ac:dyDescent="0.3">
      <c r="A6" s="3">
        <v>2</v>
      </c>
      <c r="B6" s="3">
        <v>320</v>
      </c>
      <c r="C6" s="26"/>
    </row>
    <row r="7" spans="1:5" ht="15.6" x14ac:dyDescent="0.3">
      <c r="A7" s="3">
        <v>3</v>
      </c>
      <c r="B7" s="3">
        <v>330</v>
      </c>
      <c r="C7" s="26">
        <f>(B5+B6)/2</f>
        <v>310</v>
      </c>
    </row>
    <row r="8" spans="1:5" ht="15.6" x14ac:dyDescent="0.3">
      <c r="A8" s="3">
        <v>4</v>
      </c>
      <c r="B8" s="3">
        <v>340</v>
      </c>
      <c r="C8" s="26">
        <f t="shared" ref="C8:C12" si="0">(B6+B7)/2</f>
        <v>325</v>
      </c>
    </row>
    <row r="9" spans="1:5" ht="15.6" x14ac:dyDescent="0.3">
      <c r="A9" s="3">
        <v>5</v>
      </c>
      <c r="B9" s="3">
        <v>350</v>
      </c>
      <c r="C9" s="26">
        <f t="shared" si="0"/>
        <v>335</v>
      </c>
    </row>
    <row r="10" spans="1:5" ht="15.6" x14ac:dyDescent="0.3">
      <c r="A10" s="3">
        <v>6</v>
      </c>
      <c r="B10" s="3">
        <v>360</v>
      </c>
      <c r="C10" s="26">
        <f t="shared" si="0"/>
        <v>345</v>
      </c>
    </row>
    <row r="11" spans="1:5" ht="15.6" x14ac:dyDescent="0.3">
      <c r="A11" s="3">
        <v>7</v>
      </c>
      <c r="B11" s="3">
        <v>370</v>
      </c>
      <c r="C11" s="26">
        <f t="shared" si="0"/>
        <v>355</v>
      </c>
    </row>
    <row r="12" spans="1:5" ht="15.6" x14ac:dyDescent="0.3">
      <c r="A12" s="3">
        <v>8</v>
      </c>
      <c r="B12" s="3">
        <v>380</v>
      </c>
      <c r="C12" s="26">
        <f t="shared" si="0"/>
        <v>365</v>
      </c>
    </row>
    <row r="14" spans="1:5" ht="15.6" x14ac:dyDescent="0.3">
      <c r="A14" s="1" t="s">
        <v>37</v>
      </c>
    </row>
    <row r="16" spans="1:5" ht="15.6" x14ac:dyDescent="0.3">
      <c r="A16" s="42" t="s">
        <v>25</v>
      </c>
      <c r="B16" s="42" t="s">
        <v>2</v>
      </c>
      <c r="C16" s="43" t="s">
        <v>4</v>
      </c>
      <c r="E16" s="43" t="s">
        <v>6</v>
      </c>
    </row>
    <row r="17" spans="1:6" ht="15.6" x14ac:dyDescent="0.3">
      <c r="A17" s="3">
        <v>1</v>
      </c>
      <c r="B17" s="3">
        <v>300</v>
      </c>
      <c r="C17" s="26"/>
      <c r="E17" s="26">
        <v>0.4</v>
      </c>
    </row>
    <row r="18" spans="1:6" ht="15.6" x14ac:dyDescent="0.3">
      <c r="A18" s="3">
        <v>2</v>
      </c>
      <c r="B18" s="3">
        <v>320</v>
      </c>
      <c r="C18" s="26"/>
      <c r="E18" s="26">
        <v>0.6</v>
      </c>
    </row>
    <row r="19" spans="1:6" ht="15.6" x14ac:dyDescent="0.3">
      <c r="A19" s="3">
        <v>3</v>
      </c>
      <c r="B19" s="3">
        <v>330</v>
      </c>
      <c r="C19" s="26">
        <f>(B17*$E$17)+(B18*$E$18)</f>
        <v>312</v>
      </c>
      <c r="E19" s="39">
        <f>SUM(E17:E18)</f>
        <v>1</v>
      </c>
    </row>
    <row r="20" spans="1:6" ht="15.6" x14ac:dyDescent="0.3">
      <c r="A20" s="3">
        <v>4</v>
      </c>
      <c r="B20" s="3">
        <v>340</v>
      </c>
      <c r="C20" s="26">
        <f t="shared" ref="C20:C24" si="1">(B18*$E$17)+(B19*$E$18)</f>
        <v>326</v>
      </c>
    </row>
    <row r="21" spans="1:6" ht="15.6" x14ac:dyDescent="0.3">
      <c r="A21" s="3">
        <v>5</v>
      </c>
      <c r="B21" s="3">
        <v>350</v>
      </c>
      <c r="C21" s="26">
        <f t="shared" si="1"/>
        <v>336</v>
      </c>
    </row>
    <row r="22" spans="1:6" ht="15.6" x14ac:dyDescent="0.3">
      <c r="A22" s="3">
        <v>6</v>
      </c>
      <c r="B22" s="3">
        <v>360</v>
      </c>
      <c r="C22" s="26">
        <f t="shared" si="1"/>
        <v>346</v>
      </c>
    </row>
    <row r="23" spans="1:6" ht="15.6" x14ac:dyDescent="0.3">
      <c r="A23" s="3">
        <v>7</v>
      </c>
      <c r="B23" s="3">
        <v>370</v>
      </c>
      <c r="C23" s="26">
        <f t="shared" si="1"/>
        <v>356</v>
      </c>
    </row>
    <row r="24" spans="1:6" ht="15.6" x14ac:dyDescent="0.3">
      <c r="A24" s="3">
        <v>8</v>
      </c>
      <c r="B24" s="3">
        <v>380</v>
      </c>
      <c r="C24" s="26">
        <f t="shared" si="1"/>
        <v>366</v>
      </c>
    </row>
    <row r="26" spans="1:6" ht="15.6" x14ac:dyDescent="0.3">
      <c r="A26" s="1" t="s">
        <v>38</v>
      </c>
    </row>
    <row r="27" spans="1:6" ht="15" thickBot="1" x14ac:dyDescent="0.35"/>
    <row r="28" spans="1:6" ht="16.2" thickBot="1" x14ac:dyDescent="0.35">
      <c r="A28" s="42" t="s">
        <v>25</v>
      </c>
      <c r="B28" s="42" t="s">
        <v>2</v>
      </c>
      <c r="C28" s="43" t="s">
        <v>4</v>
      </c>
      <c r="E28" s="44" t="s">
        <v>6</v>
      </c>
      <c r="F28" s="35">
        <v>0.3</v>
      </c>
    </row>
    <row r="29" spans="1:6" ht="15.6" x14ac:dyDescent="0.3">
      <c r="A29" s="3">
        <v>1</v>
      </c>
      <c r="B29" s="3">
        <v>300</v>
      </c>
      <c r="C29" s="45">
        <v>320</v>
      </c>
    </row>
    <row r="30" spans="1:6" ht="15.6" x14ac:dyDescent="0.3">
      <c r="A30" s="3">
        <v>2</v>
      </c>
      <c r="B30" s="3">
        <v>320</v>
      </c>
      <c r="C30" s="45">
        <f>$F$28*B29+(1-$F$28)*C29</f>
        <v>314</v>
      </c>
    </row>
    <row r="31" spans="1:6" ht="15.6" x14ac:dyDescent="0.3">
      <c r="A31" s="3">
        <v>3</v>
      </c>
      <c r="B31" s="3">
        <v>330</v>
      </c>
      <c r="C31" s="45">
        <f t="shared" ref="C31:C34" si="2">$F$28*B30+(1-$F$28)*C30</f>
        <v>315.79999999999995</v>
      </c>
    </row>
    <row r="32" spans="1:6" ht="15.6" x14ac:dyDescent="0.3">
      <c r="A32" s="3">
        <v>4</v>
      </c>
      <c r="B32" s="3">
        <v>340</v>
      </c>
      <c r="C32" s="45">
        <f t="shared" si="2"/>
        <v>320.05999999999995</v>
      </c>
    </row>
    <row r="33" spans="1:10" ht="15.6" x14ac:dyDescent="0.3">
      <c r="A33" s="3">
        <v>5</v>
      </c>
      <c r="B33" s="3">
        <v>350</v>
      </c>
      <c r="C33" s="45">
        <f t="shared" si="2"/>
        <v>326.04199999999992</v>
      </c>
    </row>
    <row r="34" spans="1:10" ht="15.6" x14ac:dyDescent="0.3">
      <c r="A34" s="3">
        <v>6</v>
      </c>
      <c r="B34" s="3">
        <v>360</v>
      </c>
      <c r="C34" s="45">
        <f t="shared" si="2"/>
        <v>333.22939999999994</v>
      </c>
    </row>
    <row r="35" spans="1:10" ht="15.6" x14ac:dyDescent="0.3">
      <c r="A35" s="3">
        <v>7</v>
      </c>
      <c r="B35" s="3">
        <v>370</v>
      </c>
      <c r="C35" s="45"/>
    </row>
    <row r="36" spans="1:10" ht="15.6" x14ac:dyDescent="0.3">
      <c r="A36" s="3">
        <v>8</v>
      </c>
      <c r="B36" s="3">
        <v>380</v>
      </c>
      <c r="C36" s="45"/>
    </row>
    <row r="38" spans="1:10" ht="15.6" x14ac:dyDescent="0.3">
      <c r="A38" s="1" t="s">
        <v>39</v>
      </c>
    </row>
    <row r="40" spans="1:10" ht="15.6" x14ac:dyDescent="0.3">
      <c r="A40" s="42" t="s">
        <v>25</v>
      </c>
      <c r="B40" s="42" t="s">
        <v>2</v>
      </c>
      <c r="C40" s="42" t="s">
        <v>46</v>
      </c>
      <c r="D40" s="42" t="s">
        <v>47</v>
      </c>
      <c r="E40" s="42" t="s">
        <v>48</v>
      </c>
      <c r="F40" s="42" t="s">
        <v>49</v>
      </c>
      <c r="G40" s="42" t="s">
        <v>50</v>
      </c>
      <c r="I40" s="42" t="s">
        <v>54</v>
      </c>
      <c r="J40" s="4">
        <v>1</v>
      </c>
    </row>
    <row r="41" spans="1:10" ht="15.6" x14ac:dyDescent="0.3">
      <c r="A41" s="3">
        <v>1</v>
      </c>
      <c r="B41" s="3">
        <v>300</v>
      </c>
      <c r="C41" s="14">
        <f>B41</f>
        <v>300</v>
      </c>
      <c r="D41" s="14">
        <v>0</v>
      </c>
      <c r="E41" s="14">
        <v>1</v>
      </c>
      <c r="F41" s="14"/>
      <c r="G41" s="14"/>
      <c r="I41" s="42" t="s">
        <v>6</v>
      </c>
      <c r="J41" s="4">
        <v>0.3</v>
      </c>
    </row>
    <row r="42" spans="1:10" ht="15.6" x14ac:dyDescent="0.3">
      <c r="A42" s="3">
        <v>2</v>
      </c>
      <c r="B42" s="3">
        <v>320</v>
      </c>
      <c r="C42" s="14">
        <f>$J$41*B41/E41+(1-$J$41)*(C41+D41)</f>
        <v>300</v>
      </c>
      <c r="D42" s="14">
        <f>$J$42*(B42-B41)+(1-$J$42)*E41</f>
        <v>8.6</v>
      </c>
      <c r="E42" s="14">
        <f>$J$43*B42/C42+(1-$J$43)*E41</f>
        <v>1.0133333333333334</v>
      </c>
      <c r="F42" s="14">
        <f>(C41+A41*D41)*E41</f>
        <v>300</v>
      </c>
      <c r="G42" s="14">
        <f>ABS(B42-F42)</f>
        <v>20</v>
      </c>
      <c r="I42" s="42" t="s">
        <v>52</v>
      </c>
      <c r="J42" s="4">
        <v>0.4</v>
      </c>
    </row>
    <row r="43" spans="1:10" ht="15.6" x14ac:dyDescent="0.3">
      <c r="A43" s="3">
        <v>3</v>
      </c>
      <c r="B43" s="3">
        <v>330</v>
      </c>
      <c r="C43" s="14">
        <f t="shared" ref="C43:C48" si="3">$J$41*B42/E42+(1-$J$41)*(C42+D42)</f>
        <v>310.75684210526316</v>
      </c>
      <c r="D43" s="14">
        <f t="shared" ref="D43:D48" si="4">$J$42*(B43-B42)+(1-$J$42)*E42</f>
        <v>4.6079999999999997</v>
      </c>
      <c r="E43" s="14">
        <f t="shared" ref="E43:E47" si="5">$J$43*B43/C43+(1-$J$43)*E42</f>
        <v>1.0230513709031828</v>
      </c>
      <c r="F43" s="14">
        <f t="shared" ref="F43:F48" si="6">(C42+A42*D42)*E42</f>
        <v>321.42933333333337</v>
      </c>
      <c r="G43" s="14">
        <f t="shared" ref="G43:G48" si="7">ABS(B43-F43)</f>
        <v>8.5706666666666251</v>
      </c>
      <c r="I43" s="42" t="s">
        <v>53</v>
      </c>
      <c r="J43" s="4">
        <v>0.2</v>
      </c>
    </row>
    <row r="44" spans="1:10" ht="15.6" x14ac:dyDescent="0.3">
      <c r="A44" s="3">
        <v>4</v>
      </c>
      <c r="B44" s="3">
        <v>340</v>
      </c>
      <c r="C44" s="14">
        <f t="shared" si="3"/>
        <v>317.52472365931715</v>
      </c>
      <c r="D44" s="14">
        <f t="shared" si="4"/>
        <v>4.6138308225419093</v>
      </c>
      <c r="E44" s="14">
        <f t="shared" si="5"/>
        <v>1.032597648742601</v>
      </c>
      <c r="F44" s="14">
        <f t="shared" si="6"/>
        <v>332.06287548469902</v>
      </c>
      <c r="G44" s="14">
        <f t="shared" si="7"/>
        <v>7.9371245153009795</v>
      </c>
    </row>
    <row r="45" spans="1:10" ht="15.6" x14ac:dyDescent="0.3">
      <c r="A45" s="3">
        <v>5</v>
      </c>
      <c r="B45" s="3">
        <v>350</v>
      </c>
      <c r="C45" s="14">
        <f t="shared" si="3"/>
        <v>324.27699226011322</v>
      </c>
      <c r="D45" s="14">
        <f t="shared" si="4"/>
        <v>4.6195585892455604</v>
      </c>
      <c r="E45" s="14">
        <f t="shared" si="5"/>
        <v>1.041942955756384</v>
      </c>
      <c r="F45" s="14">
        <f t="shared" si="6"/>
        <v>346.93220650446671</v>
      </c>
      <c r="G45" s="14">
        <f t="shared" si="7"/>
        <v>3.0677934955332944</v>
      </c>
    </row>
    <row r="46" spans="1:10" ht="15.6" x14ac:dyDescent="0.3">
      <c r="A46" s="3">
        <v>6</v>
      </c>
      <c r="B46" s="3">
        <v>360</v>
      </c>
      <c r="C46" s="14">
        <f t="shared" si="3"/>
        <v>331.00085674141224</v>
      </c>
      <c r="D46" s="14">
        <f t="shared" si="4"/>
        <v>4.6251657734538307</v>
      </c>
      <c r="E46" s="14">
        <f t="shared" si="5"/>
        <v>1.0510764601936651</v>
      </c>
      <c r="F46" s="14">
        <f t="shared" si="6"/>
        <v>361.94471045313395</v>
      </c>
      <c r="G46" s="14">
        <f t="shared" si="7"/>
        <v>1.9447104531339505</v>
      </c>
    </row>
    <row r="47" spans="1:10" ht="15.6" x14ac:dyDescent="0.3">
      <c r="A47" s="3">
        <v>7</v>
      </c>
      <c r="B47" s="3">
        <v>370</v>
      </c>
      <c r="C47" s="14">
        <f t="shared" si="3"/>
        <v>337.69001745150354</v>
      </c>
      <c r="D47" s="14">
        <f t="shared" si="4"/>
        <v>4.6306458761161995</v>
      </c>
      <c r="E47" s="14">
        <f t="shared" si="5"/>
        <v>1.0599970506973508</v>
      </c>
      <c r="F47" s="14">
        <f t="shared" si="6"/>
        <v>377.07562603865847</v>
      </c>
      <c r="G47" s="14">
        <f t="shared" si="7"/>
        <v>7.07562603865847</v>
      </c>
    </row>
    <row r="48" spans="1:10" ht="15.6" x14ac:dyDescent="0.3">
      <c r="A48" s="3">
        <v>8</v>
      </c>
      <c r="B48" s="3">
        <v>380</v>
      </c>
      <c r="C48" s="14">
        <f t="shared" si="3"/>
        <v>344.34173682266322</v>
      </c>
      <c r="D48" s="14">
        <f t="shared" si="4"/>
        <v>4.6359982304184104</v>
      </c>
      <c r="E48" s="14">
        <f>$J$43*B48/C48+(1-$J$43)*E47</f>
        <v>1.0687086142007307</v>
      </c>
      <c r="F48" s="14">
        <f t="shared" si="6"/>
        <v>392.30971934907984</v>
      </c>
      <c r="G48" s="14">
        <f t="shared" si="7"/>
        <v>12.309719349079842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B60E9-EB05-4AF5-9C29-6DFD43990348}">
  <dimension ref="A1:J39"/>
  <sheetViews>
    <sheetView tabSelected="1" workbookViewId="0">
      <selection activeCell="K50" sqref="K50"/>
    </sheetView>
  </sheetViews>
  <sheetFormatPr baseColWidth="10" defaultRowHeight="14.4" x14ac:dyDescent="0.3"/>
  <sheetData>
    <row r="1" spans="1:5" ht="15.6" x14ac:dyDescent="0.3">
      <c r="A1" s="1" t="s">
        <v>40</v>
      </c>
    </row>
    <row r="2" spans="1:5" ht="15.6" x14ac:dyDescent="0.3">
      <c r="A2" s="1" t="s">
        <v>42</v>
      </c>
    </row>
    <row r="4" spans="1:5" ht="15.6" x14ac:dyDescent="0.3">
      <c r="A4" s="46" t="s">
        <v>41</v>
      </c>
      <c r="B4" s="46" t="s">
        <v>2</v>
      </c>
      <c r="C4" s="47" t="s">
        <v>4</v>
      </c>
    </row>
    <row r="5" spans="1:5" ht="15.6" x14ac:dyDescent="0.3">
      <c r="A5" s="2">
        <v>1</v>
      </c>
      <c r="B5" s="2">
        <v>1000</v>
      </c>
      <c r="C5" s="4"/>
    </row>
    <row r="6" spans="1:5" ht="15.6" x14ac:dyDescent="0.3">
      <c r="A6" s="2">
        <v>2</v>
      </c>
      <c r="B6" s="2">
        <v>1100</v>
      </c>
      <c r="C6" s="4"/>
    </row>
    <row r="7" spans="1:5" ht="15.6" x14ac:dyDescent="0.3">
      <c r="A7" s="2">
        <v>3</v>
      </c>
      <c r="B7" s="2">
        <v>1200</v>
      </c>
      <c r="C7" s="4">
        <f>(B5+B6)/2</f>
        <v>1050</v>
      </c>
    </row>
    <row r="8" spans="1:5" ht="15.6" x14ac:dyDescent="0.3">
      <c r="A8" s="2">
        <v>4</v>
      </c>
      <c r="B8" s="2">
        <v>1250</v>
      </c>
      <c r="C8" s="4">
        <f t="shared" ref="C8:C10" si="0">(B6+B7)/2</f>
        <v>1150</v>
      </c>
    </row>
    <row r="9" spans="1:5" ht="15.6" x14ac:dyDescent="0.3">
      <c r="A9" s="2">
        <v>5</v>
      </c>
      <c r="B9" s="2">
        <v>1300</v>
      </c>
      <c r="C9" s="4">
        <f t="shared" si="0"/>
        <v>1225</v>
      </c>
    </row>
    <row r="10" spans="1:5" ht="15.6" x14ac:dyDescent="0.3">
      <c r="A10" s="19">
        <v>6</v>
      </c>
      <c r="C10" s="4">
        <f t="shared" si="0"/>
        <v>1275</v>
      </c>
    </row>
    <row r="12" spans="1:5" ht="15.6" x14ac:dyDescent="0.3">
      <c r="A12" s="1" t="s">
        <v>43</v>
      </c>
    </row>
    <row r="14" spans="1:5" ht="15.6" x14ac:dyDescent="0.3">
      <c r="A14" s="46" t="s">
        <v>41</v>
      </c>
      <c r="B14" s="46" t="s">
        <v>2</v>
      </c>
      <c r="C14" s="47" t="s">
        <v>4</v>
      </c>
      <c r="E14" s="48" t="s">
        <v>6</v>
      </c>
    </row>
    <row r="15" spans="1:5" ht="15.6" x14ac:dyDescent="0.3">
      <c r="A15" s="2">
        <v>1</v>
      </c>
      <c r="B15" s="2">
        <v>1000</v>
      </c>
      <c r="C15" s="20"/>
      <c r="E15" s="26">
        <v>0.3</v>
      </c>
    </row>
    <row r="16" spans="1:5" ht="15.6" x14ac:dyDescent="0.3">
      <c r="A16" s="2">
        <v>2</v>
      </c>
      <c r="B16" s="2">
        <v>1100</v>
      </c>
      <c r="C16" s="20"/>
      <c r="E16" s="26">
        <v>0.7</v>
      </c>
    </row>
    <row r="17" spans="1:6" ht="15.6" x14ac:dyDescent="0.3">
      <c r="A17" s="2">
        <v>3</v>
      </c>
      <c r="B17" s="2">
        <v>1200</v>
      </c>
      <c r="C17" s="20">
        <f>(B15*$E$15)+(B16*$E$16)</f>
        <v>1070</v>
      </c>
      <c r="E17" s="39">
        <f>SUM(E15:E16)</f>
        <v>1</v>
      </c>
    </row>
    <row r="18" spans="1:6" ht="15.6" x14ac:dyDescent="0.3">
      <c r="A18" s="2">
        <v>4</v>
      </c>
      <c r="B18" s="2">
        <v>1250</v>
      </c>
      <c r="C18" s="20">
        <f t="shared" ref="C18:C20" si="1">(B16*$E$15)+(B17*$E$16)</f>
        <v>1170</v>
      </c>
    </row>
    <row r="19" spans="1:6" ht="15.6" x14ac:dyDescent="0.3">
      <c r="A19" s="2">
        <v>5</v>
      </c>
      <c r="B19" s="2">
        <v>1300</v>
      </c>
      <c r="C19" s="20">
        <f t="shared" si="1"/>
        <v>1235</v>
      </c>
    </row>
    <row r="20" spans="1:6" ht="15.6" x14ac:dyDescent="0.3">
      <c r="A20" s="19">
        <v>6</v>
      </c>
      <c r="C20" s="20">
        <f t="shared" si="1"/>
        <v>1285</v>
      </c>
    </row>
    <row r="22" spans="1:6" ht="15.6" x14ac:dyDescent="0.3">
      <c r="A22" s="1" t="s">
        <v>44</v>
      </c>
    </row>
    <row r="23" spans="1:6" ht="15" thickBot="1" x14ac:dyDescent="0.35"/>
    <row r="24" spans="1:6" ht="16.2" thickBot="1" x14ac:dyDescent="0.35">
      <c r="A24" s="46" t="s">
        <v>41</v>
      </c>
      <c r="B24" s="46" t="s">
        <v>2</v>
      </c>
      <c r="C24" s="50" t="s">
        <v>4</v>
      </c>
      <c r="E24" s="49" t="s">
        <v>6</v>
      </c>
      <c r="F24" s="35">
        <v>0.1</v>
      </c>
    </row>
    <row r="25" spans="1:6" ht="15.6" x14ac:dyDescent="0.3">
      <c r="A25" s="2">
        <v>1</v>
      </c>
      <c r="B25" s="2">
        <v>1000</v>
      </c>
      <c r="C25" s="23">
        <v>1100</v>
      </c>
    </row>
    <row r="26" spans="1:6" ht="15.6" x14ac:dyDescent="0.3">
      <c r="A26" s="2">
        <v>2</v>
      </c>
      <c r="B26" s="2">
        <v>1100</v>
      </c>
      <c r="C26" s="23">
        <f>$F$24*B25+(1-$F$24)*C25</f>
        <v>1090</v>
      </c>
    </row>
    <row r="27" spans="1:6" ht="15.6" x14ac:dyDescent="0.3">
      <c r="A27" s="2">
        <v>3</v>
      </c>
      <c r="B27" s="2">
        <v>1200</v>
      </c>
      <c r="C27" s="23">
        <f t="shared" ref="C27:C30" si="2">$F$24*B26+(1-$F$24)*C26</f>
        <v>1091</v>
      </c>
    </row>
    <row r="28" spans="1:6" ht="15.6" x14ac:dyDescent="0.3">
      <c r="A28" s="2">
        <v>4</v>
      </c>
      <c r="B28" s="2">
        <v>1250</v>
      </c>
      <c r="C28" s="23">
        <f t="shared" si="2"/>
        <v>1101.9000000000001</v>
      </c>
    </row>
    <row r="29" spans="1:6" ht="15.6" x14ac:dyDescent="0.3">
      <c r="A29" s="2">
        <v>5</v>
      </c>
      <c r="B29" s="2">
        <v>1300</v>
      </c>
      <c r="C29" s="23">
        <f t="shared" si="2"/>
        <v>1116.71</v>
      </c>
    </row>
    <row r="30" spans="1:6" ht="15.6" x14ac:dyDescent="0.3">
      <c r="A30" s="19">
        <v>6</v>
      </c>
      <c r="C30" s="23">
        <f t="shared" si="2"/>
        <v>1135.0390000000002</v>
      </c>
    </row>
    <row r="32" spans="1:6" ht="15.6" x14ac:dyDescent="0.3">
      <c r="A32" s="1" t="s">
        <v>45</v>
      </c>
    </row>
    <row r="34" spans="1:10" ht="15.6" x14ac:dyDescent="0.3">
      <c r="A34" s="46" t="s">
        <v>41</v>
      </c>
      <c r="B34" s="46" t="s">
        <v>2</v>
      </c>
      <c r="C34" s="46" t="s">
        <v>46</v>
      </c>
      <c r="D34" s="46" t="s">
        <v>47</v>
      </c>
      <c r="E34" s="46" t="s">
        <v>48</v>
      </c>
      <c r="F34" s="46" t="s">
        <v>49</v>
      </c>
      <c r="G34" s="46" t="s">
        <v>50</v>
      </c>
      <c r="I34" s="46" t="s">
        <v>54</v>
      </c>
      <c r="J34" s="4">
        <v>1</v>
      </c>
    </row>
    <row r="35" spans="1:10" ht="15.6" x14ac:dyDescent="0.3">
      <c r="A35" s="2">
        <v>1</v>
      </c>
      <c r="B35" s="2">
        <v>1000</v>
      </c>
      <c r="C35" s="14">
        <f>B35</f>
        <v>1000</v>
      </c>
      <c r="D35" s="14">
        <v>0</v>
      </c>
      <c r="E35" s="14">
        <v>1</v>
      </c>
      <c r="F35" s="14"/>
      <c r="G35" s="14"/>
      <c r="I35" s="46" t="s">
        <v>6</v>
      </c>
      <c r="J35" s="4">
        <v>0.2</v>
      </c>
    </row>
    <row r="36" spans="1:10" ht="15.6" x14ac:dyDescent="0.3">
      <c r="A36" s="2">
        <v>2</v>
      </c>
      <c r="B36" s="2">
        <v>1100</v>
      </c>
      <c r="C36" s="14">
        <f>$J$35*B35/E35+(1-$J$35)*(C35+D35)</f>
        <v>1000</v>
      </c>
      <c r="D36" s="14">
        <f>$J$36*(B36-B35)+(1-$J$36)*E35</f>
        <v>30.7</v>
      </c>
      <c r="E36" s="14">
        <f>$J$37*B35/C35+(1-$J$37)*E35</f>
        <v>1</v>
      </c>
      <c r="F36" s="14">
        <f>(B35+A35*D35)*E35</f>
        <v>1000</v>
      </c>
      <c r="G36" s="14">
        <f>ABS(B36-C36)</f>
        <v>100</v>
      </c>
      <c r="I36" s="46" t="s">
        <v>52</v>
      </c>
      <c r="J36" s="4">
        <v>0.3</v>
      </c>
    </row>
    <row r="37" spans="1:10" ht="15.6" x14ac:dyDescent="0.3">
      <c r="A37" s="2">
        <v>3</v>
      </c>
      <c r="B37" s="2">
        <v>1200</v>
      </c>
      <c r="C37" s="14">
        <f t="shared" ref="C37:C39" si="3">$J$35*B36/E36+(1-$J$35)*(C36+D36)</f>
        <v>1044.56</v>
      </c>
      <c r="D37" s="14">
        <f t="shared" ref="D37:D39" si="4">$J$36*(B37-B36)+(1-$J$36)*E36</f>
        <v>30.7</v>
      </c>
      <c r="E37" s="14">
        <f t="shared" ref="E37:E39" si="5">$J$37*B36/C36+(1-$J$37)*E36</f>
        <v>1.04</v>
      </c>
      <c r="F37" s="14">
        <f t="shared" ref="F37:F39" si="6">(B36+A36*D36)*E36</f>
        <v>1161.4000000000001</v>
      </c>
      <c r="G37" s="14">
        <f t="shared" ref="G37:G39" si="7">ABS(B37-C37)</f>
        <v>155.44000000000005</v>
      </c>
      <c r="I37" s="46" t="s">
        <v>53</v>
      </c>
      <c r="J37" s="4">
        <v>0.4</v>
      </c>
    </row>
    <row r="38" spans="1:10" ht="15.6" x14ac:dyDescent="0.3">
      <c r="A38" s="2">
        <v>4</v>
      </c>
      <c r="B38" s="2">
        <v>1250</v>
      </c>
      <c r="C38" s="14">
        <f t="shared" si="3"/>
        <v>1090.9772307692308</v>
      </c>
      <c r="D38" s="14">
        <f t="shared" si="4"/>
        <v>15.728</v>
      </c>
      <c r="E38" s="14">
        <f t="shared" si="5"/>
        <v>1.0835236271731639</v>
      </c>
      <c r="F38" s="14">
        <f t="shared" si="6"/>
        <v>1343.7839999999999</v>
      </c>
      <c r="G38" s="14">
        <f t="shared" si="7"/>
        <v>159.0227692307692</v>
      </c>
    </row>
    <row r="39" spans="1:10" ht="15.6" x14ac:dyDescent="0.3">
      <c r="A39" s="2">
        <v>5</v>
      </c>
      <c r="B39" s="2">
        <v>1300</v>
      </c>
      <c r="C39" s="14">
        <f t="shared" si="3"/>
        <v>1116.0928865378635</v>
      </c>
      <c r="D39" s="14">
        <f t="shared" si="4"/>
        <v>15.758466539021214</v>
      </c>
      <c r="E39" s="14">
        <f t="shared" si="5"/>
        <v>1.1084188832201536</v>
      </c>
      <c r="F39" s="14">
        <f t="shared" si="6"/>
        <v>1422.5711723991728</v>
      </c>
      <c r="G39" s="14">
        <f t="shared" si="7"/>
        <v>183.90711346213652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PREGUNTA 1</vt:lpstr>
      <vt:lpstr>PREGUNTA 2</vt:lpstr>
      <vt:lpstr>PREGUNTA 3</vt:lpstr>
      <vt:lpstr>PREGUNTA 4</vt:lpstr>
      <vt:lpstr>PREGUNTA 5</vt:lpstr>
      <vt:lpstr>PREGUNTA 6</vt:lpstr>
      <vt:lpstr>PREGUNTA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2024-05-22T14:52:21Z</dcterms:created>
  <dcterms:modified xsi:type="dcterms:W3CDTF">2024-05-24T05:39:35Z</dcterms:modified>
</cp:coreProperties>
</file>