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filterPrivacy="1" defaultThemeVersion="166925"/>
  <xr:revisionPtr revIDLastSave="0" documentId="8_{5748673C-7272-42C6-8D7B-74E4BF0F47E4}" xr6:coauthVersionLast="47" xr6:coauthVersionMax="47" xr10:uidLastSave="{00000000-0000-0000-0000-000000000000}"/>
  <bookViews>
    <workbookView xWindow="0" yWindow="0" windowWidth="28560" windowHeight="13905" xr2:uid="{A22C7B05-6B0A-4116-A99A-60EDDEA676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6" i="1" l="1"/>
  <c r="AA62" i="1"/>
  <c r="AA58" i="1"/>
  <c r="AA54" i="1"/>
  <c r="Y68" i="1"/>
  <c r="Y66" i="1"/>
  <c r="Y64" i="1"/>
  <c r="Y62" i="1"/>
  <c r="Y58" i="1"/>
  <c r="Y56" i="1"/>
  <c r="Y54" i="1"/>
  <c r="AA49" i="1"/>
  <c r="AA45" i="1"/>
  <c r="AA41" i="1"/>
  <c r="Y51" i="1"/>
  <c r="Y49" i="1"/>
  <c r="Y45" i="1"/>
  <c r="Y43" i="1"/>
  <c r="Y41" i="1"/>
  <c r="AA36" i="1"/>
  <c r="AA32" i="1"/>
  <c r="AA28" i="1"/>
  <c r="Y34" i="1"/>
  <c r="Y32" i="1"/>
  <c r="Y30" i="1"/>
  <c r="Y28" i="1"/>
  <c r="AA15" i="1"/>
  <c r="AA19" i="1"/>
  <c r="AA11" i="1"/>
  <c r="Y21" i="1"/>
  <c r="Y19" i="1"/>
  <c r="Y17" i="1"/>
  <c r="Y13" i="1"/>
  <c r="Y11" i="1"/>
  <c r="AA7" i="1"/>
  <c r="Y7" i="1"/>
  <c r="Y9" i="1"/>
  <c r="L99" i="1"/>
</calcChain>
</file>

<file path=xl/sharedStrings.xml><?xml version="1.0" encoding="utf-8"?>
<sst xmlns="http://schemas.openxmlformats.org/spreadsheetml/2006/main" count="159" uniqueCount="138">
  <si>
    <t>ESTADO DE RESULTADOS</t>
  </si>
  <si>
    <t>DEL 1 DE ENERO AL 31 DE DICIEMBRE</t>
  </si>
  <si>
    <t>VENTAS</t>
  </si>
  <si>
    <t>MENOS:</t>
  </si>
  <si>
    <t>DESCUENTOS SOBRE VENTAS</t>
  </si>
  <si>
    <t>RAZON FINANCIERA</t>
  </si>
  <si>
    <t>FORMULA</t>
  </si>
  <si>
    <t>PROCEDIMIENTO</t>
  </si>
  <si>
    <t>RESULTADO</t>
  </si>
  <si>
    <t>EXPLICACION</t>
  </si>
  <si>
    <t>EVALUACION</t>
  </si>
  <si>
    <t>DEVOLUCIONES SOBRE VENTAS</t>
  </si>
  <si>
    <t>LIQUIDEZ</t>
  </si>
  <si>
    <t>VENTAS NETAS</t>
  </si>
  <si>
    <t>RAZON CIRCULANTE</t>
  </si>
  <si>
    <t>ACTIVO CIRCULANTE</t>
  </si>
  <si>
    <t>NOS SOBRA 12 23</t>
  </si>
  <si>
    <t>BUENO</t>
  </si>
  <si>
    <t xml:space="preserve">COSTO DE ARTICULOS VENDIDOS: </t>
  </si>
  <si>
    <t>INVENTARIO INICIAL</t>
  </si>
  <si>
    <t>PASIVO CIRCULANTE</t>
  </si>
  <si>
    <t>COMPRAS</t>
  </si>
  <si>
    <t>MAS GASTOS DE COMPRAS</t>
  </si>
  <si>
    <t>PRUEBA ACIDA</t>
  </si>
  <si>
    <t>ACTIVO CIRCULANTE - INVENTARIOS</t>
  </si>
  <si>
    <t>NOS SOBRA - 0.60</t>
  </si>
  <si>
    <t>COMPRAS TOTALES</t>
  </si>
  <si>
    <t>MENOS DESCUENTOS SOBRE COMPRAS</t>
  </si>
  <si>
    <t>MERCANCIAS DISPONIBLES PARA LA VENTA</t>
  </si>
  <si>
    <t>MENOS INVENTARIO FINAL</t>
  </si>
  <si>
    <t xml:space="preserve">RAZON DE EFECTIVO </t>
  </si>
  <si>
    <t>EFECTIVO</t>
  </si>
  <si>
    <t>NOS SOBRA 0.78</t>
  </si>
  <si>
    <t>COSTO DE VENTAS</t>
  </si>
  <si>
    <t>UTILIDAD EN VENTAS</t>
  </si>
  <si>
    <t>GASTOS GENERALES</t>
  </si>
  <si>
    <t>GASTOS DE VENTA</t>
  </si>
  <si>
    <t>CAPITAL DE TRABAJO</t>
  </si>
  <si>
    <t>NOS SOBRA 2.23</t>
  </si>
  <si>
    <t>SUELDOS A COMISIONES A VENDEDORES</t>
  </si>
  <si>
    <t>SUELDOS DE LA OFICINA DE VENTAS</t>
  </si>
  <si>
    <t>(-) PASIVO CIRCULANTE</t>
  </si>
  <si>
    <t>VIATICOS</t>
  </si>
  <si>
    <t>FLETES DE MERCANCIA REMITIDAS</t>
  </si>
  <si>
    <t>DEPRECIACION DEL EQUIPO DE TRANSPORTE</t>
  </si>
  <si>
    <t>TELEFONO</t>
  </si>
  <si>
    <t>GASTOS ADMINISTRATIVOS</t>
  </si>
  <si>
    <t>SUELDOS DE OFICINA</t>
  </si>
  <si>
    <t>ACTIVIDAD</t>
  </si>
  <si>
    <t>SERVICIOS PUBLICOS</t>
  </si>
  <si>
    <t>ROTACION DE INVENTARIOS</t>
  </si>
  <si>
    <t>NOS SOBRAN  6.69</t>
  </si>
  <si>
    <t>DEPRECIACION DEL EDIFICIO</t>
  </si>
  <si>
    <t>DEPRECIACION DEL EQUIPO DE OFICINA</t>
  </si>
  <si>
    <t>INVENTARIOS</t>
  </si>
  <si>
    <t>UTILIDAD DE OPERACION</t>
  </si>
  <si>
    <t>OTROS INGRESOS</t>
  </si>
  <si>
    <t>PERIODO DE COBROS</t>
  </si>
  <si>
    <t>CUENTAS POR COBRAR</t>
  </si>
  <si>
    <t>NOS QUEDAN 0.06</t>
  </si>
  <si>
    <t>DIVIDENDOS COBRADOS</t>
  </si>
  <si>
    <t>UTILIDAD ANTES DE IMPUESTOS</t>
  </si>
  <si>
    <t>IMPUESTOS A LA UTILIDAD</t>
  </si>
  <si>
    <t>UTILIDAD NETA</t>
  </si>
  <si>
    <t>PERRIODO DE PAGOS</t>
  </si>
  <si>
    <t>CUENTAS POR PAGAR</t>
  </si>
  <si>
    <t>NOS SOBRAN 0.32</t>
  </si>
  <si>
    <t>ESTADO DE POCISION FINANCIERA</t>
  </si>
  <si>
    <t>AL 31 DE DICIEMBRE DEL 2008</t>
  </si>
  <si>
    <t>ENDEUDAMIENTO</t>
  </si>
  <si>
    <t>PASIVO</t>
  </si>
  <si>
    <t>DEUDA TOTAL</t>
  </si>
  <si>
    <t>PASIVO TOTAL</t>
  </si>
  <si>
    <t>NOS SOBRAN 0.47</t>
  </si>
  <si>
    <t>ACTIVO</t>
  </si>
  <si>
    <t>PROVEEDORES</t>
  </si>
  <si>
    <t>ACREEDORES BANCARIOS CORTO PLAZO</t>
  </si>
  <si>
    <t>ACTIVO TOTAL</t>
  </si>
  <si>
    <t>EFECTIVO Y VALORES REALIZABLES</t>
  </si>
  <si>
    <t>IMPUESTOS POR PAGAR</t>
  </si>
  <si>
    <t>TOTAL PASIVO A CORTO PLAZO</t>
  </si>
  <si>
    <t>COBERTURA DE INTERES</t>
  </si>
  <si>
    <t>UTILIDADES ANTES DE IMPUESTOS</t>
  </si>
  <si>
    <t>NOS SOBRAN 0.07</t>
  </si>
  <si>
    <t>ANTICIPO A PROVEEDORES</t>
  </si>
  <si>
    <t>PROVISION CUENTAS INCOBRABLES</t>
  </si>
  <si>
    <t>DOCUMENTOS POR PAGAR LP</t>
  </si>
  <si>
    <t>INTERESES</t>
  </si>
  <si>
    <t>ACREEDORES HIPOTECARIOS</t>
  </si>
  <si>
    <t>TOTAL ACTIVO CIRCULANTE</t>
  </si>
  <si>
    <t>OBLIGACIONES</t>
  </si>
  <si>
    <t>DEUDA C/P</t>
  </si>
  <si>
    <t>PASIVO CORTO PLAZO</t>
  </si>
  <si>
    <t>NOS SOBRAN 0.15</t>
  </si>
  <si>
    <t>TOTAL PASIVOS A LARGO PLAZO</t>
  </si>
  <si>
    <t>ACTIVO NO CIRCULANTE</t>
  </si>
  <si>
    <t>INMUEBLES MAQUINARIA Y EQUIIPO</t>
  </si>
  <si>
    <t>CAPITAL CONTABLE</t>
  </si>
  <si>
    <t>(-) DEPRECIACION ACUMULADA</t>
  </si>
  <si>
    <t>CAPITAL SOCIAL</t>
  </si>
  <si>
    <t>RENTABILIDAD</t>
  </si>
  <si>
    <t>TOTAL ACTIVO FIJO</t>
  </si>
  <si>
    <t>RESERVA LEGAL</t>
  </si>
  <si>
    <t>MARGEN DE UTILIDAD</t>
  </si>
  <si>
    <t>NOS SOBRAN 0.01</t>
  </si>
  <si>
    <t>RESERVA DE REINVERSION</t>
  </si>
  <si>
    <t>UTILIDAD DE EJERCICIOS ANTERIORES</t>
  </si>
  <si>
    <t>UTILIDAD DE EJERCICIOS</t>
  </si>
  <si>
    <t>RENDIMIENTO SOBRE ACTIVOS</t>
  </si>
  <si>
    <t>TOTAL ACTIVOS</t>
  </si>
  <si>
    <t>TOTRAL PASIVO (+) CAPITAL</t>
  </si>
  <si>
    <t>ACTOS TOTALES</t>
  </si>
  <si>
    <t>RENDIMIENTO SOBRE CAPITAL SOCIAL</t>
  </si>
  <si>
    <t>NOS QUEDAN 0.04</t>
  </si>
  <si>
    <t>DATOS COMPLEMENTARIOS</t>
  </si>
  <si>
    <t>RENDIMIENTO SOBRE EL PATRIMONIO</t>
  </si>
  <si>
    <t>NOS QUEDAN 0.02</t>
  </si>
  <si>
    <t>SALDO INICIAL DE CARTERA</t>
  </si>
  <si>
    <t>MONTO INICIAL DE CARTERA</t>
  </si>
  <si>
    <t>MONTO INICIAL DE LA CARTERA</t>
  </si>
  <si>
    <t>SALDO PROMEDIO DE  CUENTAS POR COBRAR</t>
  </si>
  <si>
    <t>SALDO INICIAL + SALDO FINAL ENTRE DOS</t>
  </si>
  <si>
    <t>SALDO DE PROMEDIO DE CUENTAS POR COBRAR</t>
  </si>
  <si>
    <t>SALDO PROMEDIO DE LA CARTERA POR COBRAR</t>
  </si>
  <si>
    <t>SALDO PROMEDIO DE LA CUENTA POR PAGAR</t>
  </si>
  <si>
    <t>INTERES A FAVOR (COBRA)</t>
  </si>
  <si>
    <t>DATOS POR ACCION</t>
  </si>
  <si>
    <t>INTERES A CARGO (PAGA)</t>
  </si>
  <si>
    <t>ACCIONES EN CIRCULACION</t>
  </si>
  <si>
    <t>RESULTADO ITEGRAL DE FINANCIAMIENTO</t>
  </si>
  <si>
    <t>PRECIO ACCIONES ORDINARIAS (MERCADO)</t>
  </si>
  <si>
    <t>DAN ALEXIS MENDEZ CRUZ</t>
  </si>
  <si>
    <t>UTILIDAD POR ACCION (UPA)</t>
  </si>
  <si>
    <t>DIVIDENDOS POR ACCION (DPA)</t>
  </si>
  <si>
    <t>PAGO DE DIVIDENDOS PREFERENTES</t>
  </si>
  <si>
    <t>UTILIDAD DISPONIBLE PARA ACCIONISTAS ORDINARIOS</t>
  </si>
  <si>
    <t>PAGO DE DIVIDENDOS ORDINARIOS</t>
  </si>
  <si>
    <t>ADICION DE UTILIDADES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</si>
</sst>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472C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30549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2F75B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164" fontId="0" fillId="0" borderId="1" xfId="0" applyNumberFormat="1" applyBorder="1"/>
    <xf numFmtId="0" fontId="1" fillId="2" borderId="1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3" fillId="3" borderId="4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4" fillId="6" borderId="4" xfId="0" applyNumberFormat="1" applyFont="1" applyFill="1" applyBorder="1" applyAlignment="1">
      <alignment horizontal="left"/>
    </xf>
    <xf numFmtId="164" fontId="4" fillId="6" borderId="11" xfId="0" applyNumberFormat="1" applyFont="1" applyFill="1" applyBorder="1" applyAlignment="1">
      <alignment horizontal="left"/>
    </xf>
    <xf numFmtId="164" fontId="4" fillId="6" borderId="8" xfId="0" applyNumberFormat="1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4" fillId="7" borderId="4" xfId="0" applyNumberFormat="1" applyFont="1" applyFill="1" applyBorder="1" applyAlignment="1">
      <alignment horizontal="left"/>
    </xf>
    <xf numFmtId="164" fontId="4" fillId="7" borderId="11" xfId="0" applyNumberFormat="1" applyFont="1" applyFill="1" applyBorder="1" applyAlignment="1">
      <alignment horizontal="left"/>
    </xf>
    <xf numFmtId="164" fontId="4" fillId="7" borderId="8" xfId="0" applyNumberFormat="1" applyFont="1" applyFill="1" applyBorder="1" applyAlignment="1">
      <alignment horizontal="left"/>
    </xf>
    <xf numFmtId="164" fontId="0" fillId="8" borderId="4" xfId="0" applyNumberFormat="1" applyFill="1" applyBorder="1" applyAlignment="1">
      <alignment horizontal="left"/>
    </xf>
    <xf numFmtId="164" fontId="0" fillId="8" borderId="11" xfId="0" applyNumberFormat="1" applyFill="1" applyBorder="1" applyAlignment="1">
      <alignment horizontal="left"/>
    </xf>
    <xf numFmtId="164" fontId="0" fillId="8" borderId="8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9" borderId="5" xfId="0" applyNumberFormat="1" applyFont="1" applyFill="1" applyBorder="1" applyAlignment="1">
      <alignment horizontal="center" vertical="center"/>
    </xf>
    <xf numFmtId="164" fontId="1" fillId="9" borderId="7" xfId="0" applyNumberFormat="1" applyFont="1" applyFill="1" applyBorder="1" applyAlignment="1">
      <alignment horizontal="center" vertical="center"/>
    </xf>
    <xf numFmtId="164" fontId="1" fillId="9" borderId="12" xfId="0" applyNumberFormat="1" applyFont="1" applyFill="1" applyBorder="1" applyAlignment="1">
      <alignment horizontal="center" vertical="center"/>
    </xf>
    <xf numFmtId="164" fontId="1" fillId="9" borderId="1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164" fontId="1" fillId="9" borderId="9" xfId="0" applyNumberFormat="1" applyFont="1" applyFill="1" applyBorder="1" applyAlignment="1">
      <alignment horizontal="center" vertical="center"/>
    </xf>
    <xf numFmtId="164" fontId="1" fillId="10" borderId="5" xfId="0" applyNumberFormat="1" applyFont="1" applyFill="1" applyBorder="1" applyAlignment="1">
      <alignment horizontal="center" vertical="center"/>
    </xf>
    <xf numFmtId="164" fontId="1" fillId="10" borderId="7" xfId="0" applyNumberFormat="1" applyFont="1" applyFill="1" applyBorder="1" applyAlignment="1">
      <alignment horizontal="center" vertical="center"/>
    </xf>
    <xf numFmtId="164" fontId="1" fillId="10" borderId="3" xfId="0" applyNumberFormat="1" applyFont="1" applyFill="1" applyBorder="1" applyAlignment="1">
      <alignment horizontal="center" vertical="center"/>
    </xf>
    <xf numFmtId="164" fontId="1" fillId="10" borderId="9" xfId="0" applyNumberFormat="1" applyFont="1" applyFill="1" applyBorder="1" applyAlignment="1">
      <alignment horizontal="center" vertical="center"/>
    </xf>
    <xf numFmtId="164" fontId="1" fillId="10" borderId="5" xfId="0" applyNumberFormat="1" applyFont="1" applyFill="1" applyBorder="1" applyAlignment="1">
      <alignment horizontal="center" vertical="center" wrapText="1"/>
    </xf>
    <xf numFmtId="164" fontId="1" fillId="10" borderId="7" xfId="0" applyNumberFormat="1" applyFont="1" applyFill="1" applyBorder="1" applyAlignment="1">
      <alignment horizontal="center" vertical="center" wrapText="1"/>
    </xf>
    <xf numFmtId="164" fontId="1" fillId="10" borderId="3" xfId="0" applyNumberFormat="1" applyFont="1" applyFill="1" applyBorder="1" applyAlignment="1">
      <alignment horizontal="center" vertical="center" wrapText="1"/>
    </xf>
    <xf numFmtId="164" fontId="1" fillId="10" borderId="9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164" fontId="1" fillId="0" borderId="12" xfId="0" applyNumberFormat="1" applyFont="1" applyBorder="1" applyAlignment="1">
      <alignment horizontal="center" vertical="top"/>
    </xf>
    <xf numFmtId="164" fontId="1" fillId="0" borderId="13" xfId="0" applyNumberFormat="1" applyFont="1" applyBorder="1" applyAlignment="1">
      <alignment horizontal="center" vertical="top"/>
    </xf>
    <xf numFmtId="164" fontId="1" fillId="6" borderId="5" xfId="0" applyNumberFormat="1" applyFont="1" applyFill="1" applyBorder="1" applyAlignment="1">
      <alignment horizontal="center" vertical="top"/>
    </xf>
    <xf numFmtId="164" fontId="1" fillId="6" borderId="7" xfId="0" applyNumberFormat="1" applyFont="1" applyFill="1" applyBorder="1" applyAlignment="1">
      <alignment horizontal="center" vertical="top"/>
    </xf>
    <xf numFmtId="164" fontId="1" fillId="6" borderId="12" xfId="0" applyNumberFormat="1" applyFont="1" applyFill="1" applyBorder="1" applyAlignment="1">
      <alignment horizontal="center" vertical="top"/>
    </xf>
    <xf numFmtId="164" fontId="1" fillId="6" borderId="13" xfId="0" applyNumberFormat="1" applyFont="1" applyFill="1" applyBorder="1" applyAlignment="1">
      <alignment horizontal="center" vertical="top"/>
    </xf>
    <xf numFmtId="164" fontId="1" fillId="6" borderId="3" xfId="0" applyNumberFormat="1" applyFont="1" applyFill="1" applyBorder="1" applyAlignment="1">
      <alignment horizontal="center" vertical="top"/>
    </xf>
    <xf numFmtId="164" fontId="1" fillId="6" borderId="9" xfId="0" applyNumberFormat="1" applyFont="1" applyFill="1" applyBorder="1" applyAlignment="1">
      <alignment horizontal="center" vertical="top"/>
    </xf>
    <xf numFmtId="164" fontId="3" fillId="6" borderId="4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164" fontId="0" fillId="6" borderId="13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64" fontId="1" fillId="9" borderId="1" xfId="0" applyNumberFormat="1" applyFont="1" applyFill="1" applyBorder="1" applyAlignment="1">
      <alignment horizontal="center" vertical="center" wrapText="1"/>
    </xf>
    <xf numFmtId="164" fontId="1" fillId="9" borderId="2" xfId="0" applyNumberFormat="1" applyFont="1" applyFill="1" applyBorder="1" applyAlignment="1">
      <alignment horizontal="center" vertical="center" wrapText="1"/>
    </xf>
    <xf numFmtId="164" fontId="1" fillId="11" borderId="1" xfId="0" applyNumberFormat="1" applyFont="1" applyFill="1" applyBorder="1" applyAlignment="1">
      <alignment horizontal="center" vertical="center"/>
    </xf>
    <xf numFmtId="164" fontId="1" fillId="11" borderId="2" xfId="0" applyNumberFormat="1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164" fontId="1" fillId="11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164" fontId="1" fillId="11" borderId="14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1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C1:AF101"/>
  <sheetViews>
    <sheetView tabSelected="1" topLeftCell="L72" workbookViewId="0">
      <selection activeCell="Q81" sqref="Q81:S81"/>
    </sheetView>
  </sheetViews>
  <sheetFormatPr defaultColWidth="11.42578125" defaultRowHeight="15"/>
  <cols>
    <col min="9" max="9" width="7.140625" customWidth="1"/>
    <col min="11" max="11" width="7.42578125" customWidth="1"/>
    <col min="12" max="12" width="18.140625" customWidth="1"/>
    <col min="13" max="13" width="13.85546875" customWidth="1"/>
  </cols>
  <sheetData>
    <row r="1" spans="3:32">
      <c r="C1" s="63" t="s">
        <v>0</v>
      </c>
      <c r="D1" s="64"/>
      <c r="E1" s="64"/>
      <c r="F1" s="65"/>
    </row>
    <row r="2" spans="3:32">
      <c r="C2" s="63" t="s">
        <v>1</v>
      </c>
      <c r="D2" s="64"/>
      <c r="E2" s="64"/>
      <c r="F2" s="65"/>
    </row>
    <row r="3" spans="3:32">
      <c r="C3" s="60" t="s">
        <v>2</v>
      </c>
      <c r="D3" s="61"/>
      <c r="E3" s="61"/>
      <c r="F3" s="62"/>
      <c r="G3" s="10"/>
      <c r="H3" s="11"/>
      <c r="I3" s="10"/>
      <c r="J3" s="11"/>
      <c r="K3" s="10">
        <v>500000</v>
      </c>
      <c r="L3" s="11"/>
    </row>
    <row r="4" spans="3:32">
      <c r="C4" s="24" t="s">
        <v>3</v>
      </c>
      <c r="D4" s="25"/>
      <c r="E4" s="25"/>
      <c r="F4" s="26"/>
      <c r="G4" s="10"/>
      <c r="H4" s="11"/>
      <c r="I4" s="10"/>
      <c r="J4" s="11"/>
      <c r="K4" s="10"/>
      <c r="L4" s="11"/>
    </row>
    <row r="5" spans="3:32">
      <c r="C5" s="24" t="s">
        <v>4</v>
      </c>
      <c r="D5" s="25"/>
      <c r="E5" s="25"/>
      <c r="F5" s="26"/>
      <c r="G5" s="10"/>
      <c r="H5" s="11"/>
      <c r="I5" s="10">
        <v>44500</v>
      </c>
      <c r="J5" s="11"/>
      <c r="K5" s="10"/>
      <c r="L5" s="11"/>
      <c r="U5" s="19" t="s">
        <v>5</v>
      </c>
      <c r="V5" s="20"/>
      <c r="W5" s="19" t="s">
        <v>6</v>
      </c>
      <c r="X5" s="20"/>
      <c r="Y5" s="19" t="s">
        <v>7</v>
      </c>
      <c r="Z5" s="20"/>
      <c r="AA5" s="19" t="s">
        <v>8</v>
      </c>
      <c r="AB5" s="20"/>
      <c r="AC5" s="19" t="s">
        <v>9</v>
      </c>
      <c r="AD5" s="20"/>
      <c r="AE5" s="122" t="s">
        <v>10</v>
      </c>
      <c r="AF5" s="123"/>
    </row>
    <row r="6" spans="3:32">
      <c r="C6" s="24" t="s">
        <v>11</v>
      </c>
      <c r="D6" s="25"/>
      <c r="E6" s="25"/>
      <c r="F6" s="26"/>
      <c r="G6" s="10"/>
      <c r="H6" s="11"/>
      <c r="I6" s="10">
        <v>35000</v>
      </c>
      <c r="J6" s="11"/>
      <c r="K6" s="10">
        <v>79500</v>
      </c>
      <c r="L6" s="11"/>
      <c r="U6" s="16" t="s">
        <v>12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</row>
    <row r="7" spans="3:32">
      <c r="C7" s="24" t="s">
        <v>13</v>
      </c>
      <c r="D7" s="25"/>
      <c r="E7" s="25"/>
      <c r="F7" s="26"/>
      <c r="G7" s="10"/>
      <c r="H7" s="11"/>
      <c r="I7" s="10"/>
      <c r="J7" s="11"/>
      <c r="K7" s="69">
        <v>420500</v>
      </c>
      <c r="L7" s="70"/>
      <c r="U7" s="96" t="s">
        <v>14</v>
      </c>
      <c r="V7" s="97"/>
      <c r="W7" s="102" t="s">
        <v>15</v>
      </c>
      <c r="X7" s="103"/>
      <c r="Y7" s="110">
        <f>G49</f>
        <v>78800</v>
      </c>
      <c r="Z7" s="111"/>
      <c r="AA7" s="87">
        <f>Y7 / Y9</f>
        <v>2.2322946175637393</v>
      </c>
      <c r="AB7" s="88"/>
      <c r="AC7" s="110" t="s">
        <v>16</v>
      </c>
      <c r="AD7" s="111"/>
      <c r="AE7" s="116" t="s">
        <v>17</v>
      </c>
      <c r="AF7" s="117"/>
    </row>
    <row r="8" spans="3:32">
      <c r="C8" s="60" t="s">
        <v>18</v>
      </c>
      <c r="D8" s="61"/>
      <c r="E8" s="61"/>
      <c r="F8" s="62"/>
      <c r="G8" s="10"/>
      <c r="H8" s="11"/>
      <c r="I8" s="10"/>
      <c r="J8" s="11"/>
      <c r="K8" s="10"/>
      <c r="L8" s="11"/>
      <c r="U8" s="98"/>
      <c r="V8" s="99"/>
      <c r="W8" s="104"/>
      <c r="X8" s="105"/>
      <c r="Y8" s="112"/>
      <c r="Z8" s="113"/>
      <c r="AA8" s="94"/>
      <c r="AB8" s="95"/>
      <c r="AC8" s="114"/>
      <c r="AD8" s="115"/>
      <c r="AE8" s="118"/>
      <c r="AF8" s="119"/>
    </row>
    <row r="9" spans="3:32">
      <c r="C9" s="21" t="s">
        <v>19</v>
      </c>
      <c r="D9" s="22"/>
      <c r="E9" s="22"/>
      <c r="F9" s="22"/>
      <c r="G9" s="22"/>
      <c r="H9" s="23"/>
      <c r="I9" s="10">
        <v>100000</v>
      </c>
      <c r="J9" s="11"/>
      <c r="K9" s="10"/>
      <c r="L9" s="11"/>
      <c r="U9" s="98"/>
      <c r="V9" s="99"/>
      <c r="W9" s="102" t="s">
        <v>20</v>
      </c>
      <c r="X9" s="103"/>
      <c r="Y9" s="110">
        <f>N45</f>
        <v>35300</v>
      </c>
      <c r="Z9" s="111"/>
      <c r="AA9" s="94"/>
      <c r="AB9" s="95"/>
      <c r="AC9" s="114"/>
      <c r="AD9" s="115"/>
      <c r="AE9" s="118"/>
      <c r="AF9" s="119"/>
    </row>
    <row r="10" spans="3:32">
      <c r="C10" s="21" t="s">
        <v>21</v>
      </c>
      <c r="D10" s="22"/>
      <c r="E10" s="22"/>
      <c r="F10" s="23"/>
      <c r="G10" s="10">
        <v>90000</v>
      </c>
      <c r="H10" s="11"/>
      <c r="I10" s="10"/>
      <c r="J10" s="11"/>
      <c r="K10" s="10"/>
      <c r="L10" s="11"/>
      <c r="U10" s="100"/>
      <c r="V10" s="101"/>
      <c r="W10" s="104"/>
      <c r="X10" s="105"/>
      <c r="Y10" s="112"/>
      <c r="Z10" s="113"/>
      <c r="AA10" s="89"/>
      <c r="AB10" s="90"/>
      <c r="AC10" s="112"/>
      <c r="AD10" s="113"/>
      <c r="AE10" s="118"/>
      <c r="AF10" s="119"/>
    </row>
    <row r="11" spans="3:32">
      <c r="C11" s="21" t="s">
        <v>22</v>
      </c>
      <c r="D11" s="22"/>
      <c r="E11" s="22"/>
      <c r="F11" s="23"/>
      <c r="G11" s="10">
        <v>10000</v>
      </c>
      <c r="H11" s="11"/>
      <c r="I11" s="10"/>
      <c r="J11" s="11"/>
      <c r="K11" s="10"/>
      <c r="L11" s="11"/>
      <c r="U11" s="96" t="s">
        <v>23</v>
      </c>
      <c r="V11" s="97"/>
      <c r="W11" s="106" t="s">
        <v>24</v>
      </c>
      <c r="X11" s="107"/>
      <c r="Y11" s="110">
        <f>G49 - I9</f>
        <v>-21200</v>
      </c>
      <c r="Z11" s="111"/>
      <c r="AA11" s="87">
        <f>Y11 / Y13</f>
        <v>-0.60056657223796039</v>
      </c>
      <c r="AB11" s="88"/>
      <c r="AC11" s="110" t="s">
        <v>25</v>
      </c>
      <c r="AD11" s="111"/>
      <c r="AE11" s="118"/>
      <c r="AF11" s="119"/>
    </row>
    <row r="12" spans="3:32">
      <c r="C12" s="21" t="s">
        <v>26</v>
      </c>
      <c r="D12" s="22"/>
      <c r="E12" s="22"/>
      <c r="F12" s="23"/>
      <c r="G12" s="10">
        <v>10000</v>
      </c>
      <c r="H12" s="11"/>
      <c r="I12" s="10"/>
      <c r="J12" s="11"/>
      <c r="K12" s="10"/>
      <c r="L12" s="11"/>
      <c r="U12" s="98"/>
      <c r="V12" s="99"/>
      <c r="W12" s="108"/>
      <c r="X12" s="109"/>
      <c r="Y12" s="112"/>
      <c r="Z12" s="113"/>
      <c r="AA12" s="94"/>
      <c r="AB12" s="95"/>
      <c r="AC12" s="114"/>
      <c r="AD12" s="115"/>
      <c r="AE12" s="118"/>
      <c r="AF12" s="119"/>
    </row>
    <row r="13" spans="3:32">
      <c r="C13" s="21" t="s">
        <v>27</v>
      </c>
      <c r="D13" s="22"/>
      <c r="E13" s="22"/>
      <c r="F13" s="23"/>
      <c r="G13" s="10">
        <v>10000</v>
      </c>
      <c r="H13" s="11"/>
      <c r="I13" s="10">
        <v>90000</v>
      </c>
      <c r="J13" s="11"/>
      <c r="K13" s="10"/>
      <c r="L13" s="11"/>
      <c r="U13" s="98"/>
      <c r="V13" s="99"/>
      <c r="W13" s="102" t="s">
        <v>20</v>
      </c>
      <c r="X13" s="103"/>
      <c r="Y13" s="110">
        <f>N45</f>
        <v>35300</v>
      </c>
      <c r="Z13" s="111"/>
      <c r="AA13" s="94"/>
      <c r="AB13" s="95"/>
      <c r="AC13" s="114"/>
      <c r="AD13" s="115"/>
      <c r="AE13" s="118"/>
      <c r="AF13" s="119"/>
    </row>
    <row r="14" spans="3:32">
      <c r="C14" s="24" t="s">
        <v>28</v>
      </c>
      <c r="D14" s="25"/>
      <c r="E14" s="25"/>
      <c r="F14" s="25"/>
      <c r="G14" s="25"/>
      <c r="H14" s="26"/>
      <c r="I14" s="10">
        <v>190000</v>
      </c>
      <c r="J14" s="11"/>
      <c r="K14" s="7"/>
      <c r="L14" s="9"/>
      <c r="U14" s="100"/>
      <c r="V14" s="101"/>
      <c r="W14" s="104"/>
      <c r="X14" s="105"/>
      <c r="Y14" s="112"/>
      <c r="Z14" s="113"/>
      <c r="AA14" s="89"/>
      <c r="AB14" s="90"/>
      <c r="AC14" s="112"/>
      <c r="AD14" s="113"/>
      <c r="AE14" s="118"/>
      <c r="AF14" s="119"/>
    </row>
    <row r="15" spans="3:32">
      <c r="C15" s="24" t="s">
        <v>29</v>
      </c>
      <c r="D15" s="25"/>
      <c r="E15" s="25"/>
      <c r="F15" s="25"/>
      <c r="G15" s="25"/>
      <c r="H15" s="26"/>
      <c r="I15" s="10">
        <v>20000</v>
      </c>
      <c r="J15" s="11"/>
      <c r="K15" s="7"/>
      <c r="L15" s="9"/>
      <c r="U15" s="96" t="s">
        <v>30</v>
      </c>
      <c r="V15" s="97"/>
      <c r="W15" s="102" t="s">
        <v>31</v>
      </c>
      <c r="X15" s="103"/>
      <c r="Y15" s="110">
        <v>27400</v>
      </c>
      <c r="Z15" s="111"/>
      <c r="AA15" s="87">
        <f xml:space="preserve"> Y15 / Y17</f>
        <v>0.77620396600566577</v>
      </c>
      <c r="AB15" s="88"/>
      <c r="AC15" s="110" t="s">
        <v>32</v>
      </c>
      <c r="AD15" s="111"/>
      <c r="AE15" s="118"/>
      <c r="AF15" s="119"/>
    </row>
    <row r="16" spans="3:32">
      <c r="C16" s="24" t="s">
        <v>33</v>
      </c>
      <c r="D16" s="25"/>
      <c r="E16" s="25"/>
      <c r="F16" s="26"/>
      <c r="G16" s="10"/>
      <c r="H16" s="11"/>
      <c r="I16" s="10"/>
      <c r="J16" s="11"/>
      <c r="K16" s="69">
        <v>170000</v>
      </c>
      <c r="L16" s="70"/>
      <c r="U16" s="98"/>
      <c r="V16" s="99"/>
      <c r="W16" s="104"/>
      <c r="X16" s="105"/>
      <c r="Y16" s="112"/>
      <c r="Z16" s="113"/>
      <c r="AA16" s="94"/>
      <c r="AB16" s="95"/>
      <c r="AC16" s="114"/>
      <c r="AD16" s="115"/>
      <c r="AE16" s="118"/>
      <c r="AF16" s="119"/>
    </row>
    <row r="17" spans="3:32">
      <c r="C17" s="60" t="s">
        <v>34</v>
      </c>
      <c r="D17" s="61"/>
      <c r="E17" s="61"/>
      <c r="F17" s="62"/>
      <c r="G17" s="10"/>
      <c r="H17" s="11"/>
      <c r="I17" s="10"/>
      <c r="J17" s="11"/>
      <c r="K17" s="69">
        <v>250500</v>
      </c>
      <c r="L17" s="70"/>
      <c r="U17" s="98"/>
      <c r="V17" s="99"/>
      <c r="W17" s="102" t="s">
        <v>20</v>
      </c>
      <c r="X17" s="103"/>
      <c r="Y17" s="110">
        <f>N45</f>
        <v>35300</v>
      </c>
      <c r="Z17" s="111"/>
      <c r="AA17" s="94"/>
      <c r="AB17" s="95"/>
      <c r="AC17" s="114"/>
      <c r="AD17" s="115"/>
      <c r="AE17" s="118"/>
      <c r="AF17" s="119"/>
    </row>
    <row r="18" spans="3:32">
      <c r="C18" s="60" t="s">
        <v>35</v>
      </c>
      <c r="D18" s="61"/>
      <c r="E18" s="61"/>
      <c r="F18" s="62"/>
      <c r="G18" s="10"/>
      <c r="H18" s="11"/>
      <c r="I18" s="10"/>
      <c r="J18" s="11"/>
      <c r="K18" s="10"/>
      <c r="L18" s="11"/>
      <c r="U18" s="100"/>
      <c r="V18" s="101"/>
      <c r="W18" s="104"/>
      <c r="X18" s="105"/>
      <c r="Y18" s="112"/>
      <c r="Z18" s="113"/>
      <c r="AA18" s="89"/>
      <c r="AB18" s="90"/>
      <c r="AC18" s="112"/>
      <c r="AD18" s="113"/>
      <c r="AE18" s="118"/>
      <c r="AF18" s="119"/>
    </row>
    <row r="19" spans="3:32">
      <c r="C19" s="60" t="s">
        <v>36</v>
      </c>
      <c r="D19" s="61"/>
      <c r="E19" s="61"/>
      <c r="F19" s="62"/>
      <c r="G19" s="10"/>
      <c r="H19" s="11"/>
      <c r="I19" s="10"/>
      <c r="J19" s="11"/>
      <c r="K19" s="10"/>
      <c r="L19" s="11"/>
      <c r="U19" s="96" t="s">
        <v>37</v>
      </c>
      <c r="V19" s="97"/>
      <c r="W19" s="102" t="s">
        <v>15</v>
      </c>
      <c r="X19" s="103"/>
      <c r="Y19" s="110">
        <f>G49</f>
        <v>78800</v>
      </c>
      <c r="Z19" s="111"/>
      <c r="AA19" s="87">
        <f>Y19 / Y21</f>
        <v>2.2322946175637393</v>
      </c>
      <c r="AB19" s="88"/>
      <c r="AC19" s="110" t="s">
        <v>38</v>
      </c>
      <c r="AD19" s="111"/>
      <c r="AE19" s="118"/>
      <c r="AF19" s="119"/>
    </row>
    <row r="20" spans="3:32">
      <c r="C20" s="24" t="s">
        <v>39</v>
      </c>
      <c r="D20" s="25"/>
      <c r="E20" s="25"/>
      <c r="F20" s="26"/>
      <c r="G20" s="10">
        <v>67600</v>
      </c>
      <c r="H20" s="11"/>
      <c r="I20" s="10"/>
      <c r="J20" s="11"/>
      <c r="K20" s="10"/>
      <c r="L20" s="11"/>
      <c r="U20" s="98"/>
      <c r="V20" s="99"/>
      <c r="W20" s="104"/>
      <c r="X20" s="105"/>
      <c r="Y20" s="112"/>
      <c r="Z20" s="113"/>
      <c r="AA20" s="94"/>
      <c r="AB20" s="95"/>
      <c r="AC20" s="114"/>
      <c r="AD20" s="115"/>
      <c r="AE20" s="118"/>
      <c r="AF20" s="119"/>
    </row>
    <row r="21" spans="3:32">
      <c r="C21" s="24" t="s">
        <v>40</v>
      </c>
      <c r="D21" s="25"/>
      <c r="E21" s="25"/>
      <c r="F21" s="26"/>
      <c r="G21" s="10">
        <v>40000</v>
      </c>
      <c r="H21" s="11"/>
      <c r="I21" s="10"/>
      <c r="J21" s="11"/>
      <c r="K21" s="10"/>
      <c r="L21" s="11"/>
      <c r="U21" s="98"/>
      <c r="V21" s="99"/>
      <c r="W21" s="102" t="s">
        <v>41</v>
      </c>
      <c r="X21" s="103"/>
      <c r="Y21" s="110">
        <f>N45</f>
        <v>35300</v>
      </c>
      <c r="Z21" s="111"/>
      <c r="AA21" s="94"/>
      <c r="AB21" s="95"/>
      <c r="AC21" s="114"/>
      <c r="AD21" s="115"/>
      <c r="AE21" s="118"/>
      <c r="AF21" s="119"/>
    </row>
    <row r="22" spans="3:32">
      <c r="C22" s="24" t="s">
        <v>42</v>
      </c>
      <c r="D22" s="25"/>
      <c r="E22" s="25"/>
      <c r="F22" s="26"/>
      <c r="G22" s="10">
        <v>25000</v>
      </c>
      <c r="H22" s="11"/>
      <c r="I22" s="10"/>
      <c r="J22" s="11"/>
      <c r="K22" s="10"/>
      <c r="L22" s="11"/>
      <c r="U22" s="100"/>
      <c r="V22" s="101"/>
      <c r="W22" s="104"/>
      <c r="X22" s="105"/>
      <c r="Y22" s="112"/>
      <c r="Z22" s="113"/>
      <c r="AA22" s="89"/>
      <c r="AB22" s="90"/>
      <c r="AC22" s="112"/>
      <c r="AD22" s="113"/>
      <c r="AE22" s="120"/>
      <c r="AF22" s="121"/>
    </row>
    <row r="23" spans="3:32">
      <c r="C23" s="24" t="s">
        <v>43</v>
      </c>
      <c r="D23" s="25"/>
      <c r="E23" s="25"/>
      <c r="F23" s="26"/>
      <c r="G23" s="10">
        <v>40000</v>
      </c>
      <c r="H23" s="11"/>
      <c r="I23" s="10"/>
      <c r="J23" s="11"/>
      <c r="K23" s="10"/>
      <c r="L23" s="11"/>
      <c r="U23" s="124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6"/>
    </row>
    <row r="24" spans="3:32">
      <c r="C24" s="24" t="s">
        <v>44</v>
      </c>
      <c r="D24" s="25"/>
      <c r="E24" s="25"/>
      <c r="F24" s="26"/>
      <c r="G24" s="10">
        <v>8500</v>
      </c>
      <c r="H24" s="11"/>
      <c r="I24" s="10"/>
      <c r="J24" s="11"/>
      <c r="K24" s="10"/>
      <c r="L24" s="11"/>
      <c r="U24" s="127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9"/>
    </row>
    <row r="25" spans="3:32">
      <c r="C25" s="24" t="s">
        <v>45</v>
      </c>
      <c r="D25" s="25"/>
      <c r="E25" s="25"/>
      <c r="F25" s="26"/>
      <c r="G25" s="10">
        <v>9000</v>
      </c>
      <c r="H25" s="11"/>
      <c r="I25" s="10">
        <v>190100</v>
      </c>
      <c r="J25" s="11"/>
      <c r="K25" s="10"/>
      <c r="L25" s="11"/>
      <c r="U25" s="127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</row>
    <row r="26" spans="3:32">
      <c r="C26" s="60" t="s">
        <v>46</v>
      </c>
      <c r="D26" s="61"/>
      <c r="E26" s="61"/>
      <c r="F26" s="62"/>
      <c r="G26" s="10"/>
      <c r="H26" s="11"/>
      <c r="I26" s="10"/>
      <c r="J26" s="11"/>
      <c r="K26" s="10"/>
      <c r="L26" s="11"/>
      <c r="U26" s="130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2"/>
    </row>
    <row r="27" spans="3:32">
      <c r="C27" s="24" t="s">
        <v>47</v>
      </c>
      <c r="D27" s="25"/>
      <c r="E27" s="25"/>
      <c r="F27" s="26"/>
      <c r="G27" s="10">
        <v>39999</v>
      </c>
      <c r="H27" s="11"/>
      <c r="I27" s="10"/>
      <c r="J27" s="11"/>
      <c r="K27" s="10"/>
      <c r="L27" s="11"/>
      <c r="U27" s="140" t="s">
        <v>48</v>
      </c>
      <c r="V27" s="141"/>
      <c r="W27" s="141"/>
      <c r="X27" s="141"/>
      <c r="Y27" s="141"/>
      <c r="Z27" s="141"/>
      <c r="AA27" s="141"/>
      <c r="AB27" s="141"/>
      <c r="AC27" s="141"/>
      <c r="AD27" s="141"/>
      <c r="AE27" s="17"/>
      <c r="AF27" s="18"/>
    </row>
    <row r="28" spans="3:32">
      <c r="C28" s="24" t="s">
        <v>49</v>
      </c>
      <c r="D28" s="25"/>
      <c r="E28" s="25"/>
      <c r="F28" s="26"/>
      <c r="G28" s="10">
        <v>12129</v>
      </c>
      <c r="H28" s="11"/>
      <c r="I28" s="10"/>
      <c r="J28" s="11"/>
      <c r="K28" s="10"/>
      <c r="L28" s="11"/>
      <c r="U28" s="144" t="s">
        <v>50</v>
      </c>
      <c r="V28" s="144"/>
      <c r="W28" s="146" t="s">
        <v>33</v>
      </c>
      <c r="X28" s="148"/>
      <c r="Y28" s="43">
        <f>K16</f>
        <v>170000</v>
      </c>
      <c r="Z28" s="43"/>
      <c r="AA28" s="43">
        <f>Y28 / Y30</f>
        <v>6.6929133858267713</v>
      </c>
      <c r="AB28" s="43"/>
      <c r="AC28" s="52" t="s">
        <v>51</v>
      </c>
      <c r="AD28" s="43"/>
      <c r="AE28" s="125"/>
      <c r="AF28" s="126"/>
    </row>
    <row r="29" spans="3:32">
      <c r="C29" s="24" t="s">
        <v>52</v>
      </c>
      <c r="D29" s="25"/>
      <c r="E29" s="25"/>
      <c r="F29" s="26"/>
      <c r="G29" s="10">
        <v>4000</v>
      </c>
      <c r="H29" s="11"/>
      <c r="I29" s="10"/>
      <c r="J29" s="11"/>
      <c r="K29" s="10"/>
      <c r="L29" s="11"/>
      <c r="U29" s="144"/>
      <c r="V29" s="144"/>
      <c r="W29" s="146"/>
      <c r="X29" s="148"/>
      <c r="Y29" s="43"/>
      <c r="Z29" s="43"/>
      <c r="AA29" s="43"/>
      <c r="AB29" s="43"/>
      <c r="AC29" s="52"/>
      <c r="AD29" s="43"/>
      <c r="AE29" s="128"/>
      <c r="AF29" s="129"/>
    </row>
    <row r="30" spans="3:32">
      <c r="C30" s="24" t="s">
        <v>53</v>
      </c>
      <c r="D30" s="25"/>
      <c r="E30" s="25"/>
      <c r="F30" s="26"/>
      <c r="G30" s="10">
        <v>3000</v>
      </c>
      <c r="H30" s="11"/>
      <c r="I30" s="10">
        <v>59128</v>
      </c>
      <c r="J30" s="11"/>
      <c r="K30" s="10">
        <v>249228</v>
      </c>
      <c r="L30" s="11"/>
      <c r="U30" s="144"/>
      <c r="V30" s="144"/>
      <c r="W30" s="146" t="s">
        <v>54</v>
      </c>
      <c r="X30" s="148"/>
      <c r="Y30" s="43">
        <f>G48</f>
        <v>25400</v>
      </c>
      <c r="Z30" s="43"/>
      <c r="AA30" s="43"/>
      <c r="AB30" s="43"/>
      <c r="AC30" s="52"/>
      <c r="AD30" s="43"/>
      <c r="AE30" s="128"/>
      <c r="AF30" s="129"/>
    </row>
    <row r="31" spans="3:32">
      <c r="C31" s="71" t="s">
        <v>55</v>
      </c>
      <c r="D31" s="72"/>
      <c r="E31" s="72"/>
      <c r="F31" s="72"/>
      <c r="G31" s="72"/>
      <c r="H31" s="73"/>
      <c r="I31" s="10"/>
      <c r="J31" s="11"/>
      <c r="K31" s="10">
        <v>1272</v>
      </c>
      <c r="L31" s="11"/>
      <c r="U31" s="144"/>
      <c r="V31" s="144"/>
      <c r="W31" s="146"/>
      <c r="X31" s="148"/>
      <c r="Y31" s="43"/>
      <c r="Z31" s="43"/>
      <c r="AA31" s="43"/>
      <c r="AB31" s="43"/>
      <c r="AC31" s="52"/>
      <c r="AD31" s="43"/>
      <c r="AE31" s="131"/>
      <c r="AF31" s="132"/>
    </row>
    <row r="32" spans="3:32">
      <c r="C32" s="71" t="s">
        <v>56</v>
      </c>
      <c r="D32" s="72"/>
      <c r="E32" s="72"/>
      <c r="F32" s="73"/>
      <c r="G32" s="10"/>
      <c r="H32" s="11"/>
      <c r="I32" s="10"/>
      <c r="J32" s="11"/>
      <c r="K32" s="10"/>
      <c r="L32" s="11"/>
      <c r="U32" s="145" t="s">
        <v>57</v>
      </c>
      <c r="V32" s="145"/>
      <c r="W32" s="147" t="s">
        <v>58</v>
      </c>
      <c r="X32" s="149"/>
      <c r="Y32" s="43">
        <f>G45</f>
        <v>26000</v>
      </c>
      <c r="Z32" s="43"/>
      <c r="AA32" s="43">
        <f>Y32 / Y34</f>
        <v>6.1831153388822828E-2</v>
      </c>
      <c r="AB32" s="43"/>
      <c r="AC32" s="52" t="s">
        <v>59</v>
      </c>
      <c r="AD32" s="43"/>
      <c r="AE32" s="125"/>
      <c r="AF32" s="126"/>
    </row>
    <row r="33" spans="3:32">
      <c r="C33" s="74" t="s">
        <v>60</v>
      </c>
      <c r="D33" s="75"/>
      <c r="E33" s="75"/>
      <c r="F33" s="76"/>
      <c r="G33" s="10"/>
      <c r="H33" s="11"/>
      <c r="I33" s="10">
        <v>2728</v>
      </c>
      <c r="J33" s="11"/>
      <c r="K33" s="10">
        <v>2728</v>
      </c>
      <c r="L33" s="11"/>
      <c r="U33" s="144"/>
      <c r="V33" s="144"/>
      <c r="W33" s="146"/>
      <c r="X33" s="148"/>
      <c r="Y33" s="43"/>
      <c r="Z33" s="43"/>
      <c r="AA33" s="43"/>
      <c r="AB33" s="43"/>
      <c r="AC33" s="52"/>
      <c r="AD33" s="43"/>
      <c r="AE33" s="128"/>
      <c r="AF33" s="129"/>
    </row>
    <row r="34" spans="3:32">
      <c r="C34" s="21" t="s">
        <v>61</v>
      </c>
      <c r="D34" s="22"/>
      <c r="E34" s="22"/>
      <c r="F34" s="23"/>
      <c r="G34" s="10"/>
      <c r="H34" s="11"/>
      <c r="I34" s="10"/>
      <c r="J34" s="11"/>
      <c r="K34" s="10">
        <v>4000</v>
      </c>
      <c r="L34" s="11"/>
      <c r="U34" s="144"/>
      <c r="V34" s="144"/>
      <c r="W34" s="146" t="s">
        <v>13</v>
      </c>
      <c r="X34" s="148"/>
      <c r="Y34" s="43">
        <f>K7</f>
        <v>420500</v>
      </c>
      <c r="Z34" s="43"/>
      <c r="AA34" s="43"/>
      <c r="AB34" s="43"/>
      <c r="AC34" s="52"/>
      <c r="AD34" s="43"/>
      <c r="AE34" s="128"/>
      <c r="AF34" s="129"/>
    </row>
    <row r="35" spans="3:32">
      <c r="C35" s="21" t="s">
        <v>62</v>
      </c>
      <c r="D35" s="22"/>
      <c r="E35" s="22"/>
      <c r="F35" s="23"/>
      <c r="G35" s="10"/>
      <c r="H35" s="11"/>
      <c r="I35" s="10"/>
      <c r="J35" s="11"/>
      <c r="K35" s="10">
        <v>1450</v>
      </c>
      <c r="L35" s="11"/>
      <c r="U35" s="144"/>
      <c r="V35" s="144"/>
      <c r="W35" s="146"/>
      <c r="X35" s="148"/>
      <c r="Y35" s="43"/>
      <c r="Z35" s="43"/>
      <c r="AA35" s="43"/>
      <c r="AB35" s="43"/>
      <c r="AC35" s="52"/>
      <c r="AD35" s="43"/>
      <c r="AE35" s="131"/>
      <c r="AF35" s="132"/>
    </row>
    <row r="36" spans="3:32">
      <c r="C36" s="57" t="s">
        <v>63</v>
      </c>
      <c r="D36" s="58"/>
      <c r="E36" s="58"/>
      <c r="F36" s="59"/>
      <c r="G36" s="10"/>
      <c r="H36" s="11"/>
      <c r="I36" s="10"/>
      <c r="J36" s="11"/>
      <c r="K36" s="69">
        <v>2550</v>
      </c>
      <c r="L36" s="70"/>
      <c r="U36" s="144" t="s">
        <v>64</v>
      </c>
      <c r="V36" s="144"/>
      <c r="W36" s="146" t="s">
        <v>65</v>
      </c>
      <c r="X36" s="148"/>
      <c r="Y36" s="43">
        <v>25600</v>
      </c>
      <c r="Z36" s="43"/>
      <c r="AA36" s="43">
        <f>Y36 / Y38</f>
        <v>0.32</v>
      </c>
      <c r="AB36" s="43"/>
      <c r="AC36" s="52" t="s">
        <v>66</v>
      </c>
      <c r="AD36" s="43"/>
      <c r="AE36" s="125"/>
      <c r="AF36" s="126"/>
    </row>
    <row r="37" spans="3:32">
      <c r="U37" s="144"/>
      <c r="V37" s="144"/>
      <c r="W37" s="146"/>
      <c r="X37" s="148"/>
      <c r="Y37" s="43"/>
      <c r="Z37" s="43"/>
      <c r="AA37" s="43"/>
      <c r="AB37" s="43"/>
      <c r="AC37" s="52"/>
      <c r="AD37" s="43"/>
      <c r="AE37" s="128"/>
      <c r="AF37" s="129"/>
    </row>
    <row r="38" spans="3:32">
      <c r="U38" s="144"/>
      <c r="V38" s="144"/>
      <c r="W38" s="146" t="s">
        <v>21</v>
      </c>
      <c r="X38" s="148"/>
      <c r="Y38" s="43">
        <v>80000</v>
      </c>
      <c r="Z38" s="43"/>
      <c r="AA38" s="43"/>
      <c r="AB38" s="43"/>
      <c r="AC38" s="52"/>
      <c r="AD38" s="43"/>
      <c r="AE38" s="128"/>
      <c r="AF38" s="129"/>
    </row>
    <row r="39" spans="3:32">
      <c r="C39" s="63" t="s">
        <v>67</v>
      </c>
      <c r="D39" s="64"/>
      <c r="E39" s="64"/>
      <c r="F39" s="65"/>
      <c r="U39" s="144"/>
      <c r="V39" s="144"/>
      <c r="W39" s="146"/>
      <c r="X39" s="148"/>
      <c r="Y39" s="43"/>
      <c r="Z39" s="43"/>
      <c r="AA39" s="43"/>
      <c r="AB39" s="43"/>
      <c r="AC39" s="52"/>
      <c r="AD39" s="43"/>
      <c r="AE39" s="131"/>
      <c r="AF39" s="132"/>
    </row>
    <row r="40" spans="3:32">
      <c r="C40" s="63" t="s">
        <v>68</v>
      </c>
      <c r="D40" s="64"/>
      <c r="E40" s="64"/>
      <c r="F40" s="65"/>
      <c r="U40" s="142" t="s">
        <v>69</v>
      </c>
      <c r="V40" s="143"/>
      <c r="W40" s="143"/>
      <c r="X40" s="143"/>
      <c r="Y40" s="143"/>
      <c r="Z40" s="143"/>
      <c r="AA40" s="143"/>
      <c r="AB40" s="143"/>
      <c r="AC40" s="143"/>
      <c r="AD40" s="143"/>
      <c r="AE40" s="2"/>
      <c r="AF40" s="3"/>
    </row>
    <row r="41" spans="3:32">
      <c r="C41" s="7"/>
      <c r="D41" s="8"/>
      <c r="E41" s="8"/>
      <c r="F41" s="9"/>
      <c r="G41" s="10"/>
      <c r="H41" s="11"/>
      <c r="I41" s="1"/>
      <c r="J41" s="66" t="s">
        <v>70</v>
      </c>
      <c r="K41" s="67"/>
      <c r="L41" s="67"/>
      <c r="M41" s="68"/>
      <c r="N41" s="78">
        <v>105700</v>
      </c>
      <c r="O41" s="79"/>
      <c r="U41" s="156" t="s">
        <v>71</v>
      </c>
      <c r="V41" s="157"/>
      <c r="W41" s="162" t="s">
        <v>72</v>
      </c>
      <c r="X41" s="163"/>
      <c r="Y41" s="93">
        <f>N41</f>
        <v>105700</v>
      </c>
      <c r="Z41" s="13"/>
      <c r="AA41" s="150">
        <f>Y41 / Y43</f>
        <v>0.47526978417266186</v>
      </c>
      <c r="AB41" s="151"/>
      <c r="AC41" s="150" t="s">
        <v>73</v>
      </c>
      <c r="AD41" s="151"/>
      <c r="AE41" s="133"/>
      <c r="AF41" s="134"/>
    </row>
    <row r="42" spans="3:32">
      <c r="C42" s="66" t="s">
        <v>74</v>
      </c>
      <c r="D42" s="67"/>
      <c r="E42" s="67"/>
      <c r="F42" s="68"/>
      <c r="G42" s="10"/>
      <c r="H42" s="11"/>
      <c r="I42" s="1"/>
      <c r="J42" s="7" t="s">
        <v>75</v>
      </c>
      <c r="K42" s="8"/>
      <c r="L42" s="8"/>
      <c r="M42" s="9"/>
      <c r="N42" s="10">
        <v>5650</v>
      </c>
      <c r="O42" s="11"/>
      <c r="U42" s="158"/>
      <c r="V42" s="159"/>
      <c r="W42" s="164"/>
      <c r="X42" s="165"/>
      <c r="Y42" s="14"/>
      <c r="Z42" s="15"/>
      <c r="AA42" s="152"/>
      <c r="AB42" s="153"/>
      <c r="AC42" s="152"/>
      <c r="AD42" s="153"/>
      <c r="AE42" s="135"/>
      <c r="AF42" s="136"/>
    </row>
    <row r="43" spans="3:32">
      <c r="C43" s="4" t="s">
        <v>15</v>
      </c>
      <c r="D43" s="5"/>
      <c r="E43" s="5"/>
      <c r="F43" s="6"/>
      <c r="G43" s="10"/>
      <c r="H43" s="11"/>
      <c r="I43" s="1"/>
      <c r="J43" s="7" t="s">
        <v>76</v>
      </c>
      <c r="K43" s="8"/>
      <c r="L43" s="8"/>
      <c r="M43" s="9"/>
      <c r="N43" s="10">
        <v>28200</v>
      </c>
      <c r="O43" s="11"/>
      <c r="U43" s="158"/>
      <c r="V43" s="159"/>
      <c r="W43" s="162" t="s">
        <v>77</v>
      </c>
      <c r="X43" s="163"/>
      <c r="Y43" s="93">
        <f>G49 + G54</f>
        <v>222400</v>
      </c>
      <c r="Z43" s="13"/>
      <c r="AA43" s="152"/>
      <c r="AB43" s="153"/>
      <c r="AC43" s="152"/>
      <c r="AD43" s="153"/>
      <c r="AE43" s="135"/>
      <c r="AF43" s="136"/>
    </row>
    <row r="44" spans="3:32">
      <c r="C44" s="7" t="s">
        <v>78</v>
      </c>
      <c r="D44" s="8"/>
      <c r="E44" s="8"/>
      <c r="F44" s="9"/>
      <c r="G44" s="10">
        <v>20000</v>
      </c>
      <c r="H44" s="11"/>
      <c r="I44" s="1"/>
      <c r="J44" s="7" t="s">
        <v>79</v>
      </c>
      <c r="K44" s="8"/>
      <c r="L44" s="8"/>
      <c r="M44" s="9"/>
      <c r="N44" s="10">
        <v>1450</v>
      </c>
      <c r="O44" s="11"/>
      <c r="U44" s="160"/>
      <c r="V44" s="161"/>
      <c r="W44" s="164"/>
      <c r="X44" s="165"/>
      <c r="Y44" s="14"/>
      <c r="Z44" s="15"/>
      <c r="AA44" s="154"/>
      <c r="AB44" s="155"/>
      <c r="AC44" s="154"/>
      <c r="AD44" s="155"/>
      <c r="AE44" s="137"/>
      <c r="AF44" s="138"/>
    </row>
    <row r="45" spans="3:32">
      <c r="C45" s="7" t="s">
        <v>58</v>
      </c>
      <c r="D45" s="8"/>
      <c r="E45" s="8"/>
      <c r="F45" s="9"/>
      <c r="G45" s="10">
        <v>26000</v>
      </c>
      <c r="H45" s="11"/>
      <c r="I45" s="1"/>
      <c r="J45" s="4" t="s">
        <v>80</v>
      </c>
      <c r="K45" s="5"/>
      <c r="L45" s="5"/>
      <c r="M45" s="6"/>
      <c r="N45" s="69">
        <v>35300</v>
      </c>
      <c r="O45" s="70"/>
      <c r="U45" s="156" t="s">
        <v>81</v>
      </c>
      <c r="V45" s="157"/>
      <c r="W45" s="166" t="s">
        <v>82</v>
      </c>
      <c r="X45" s="167"/>
      <c r="Y45" s="93">
        <f>K34</f>
        <v>4000</v>
      </c>
      <c r="Z45" s="13"/>
      <c r="AA45" s="87">
        <f>Y45 / Y47</f>
        <v>6.6666666666666666E-2</v>
      </c>
      <c r="AB45" s="151"/>
      <c r="AC45" s="150" t="s">
        <v>83</v>
      </c>
      <c r="AD45" s="151"/>
      <c r="AE45" s="133"/>
      <c r="AF45" s="134"/>
    </row>
    <row r="46" spans="3:32">
      <c r="C46" s="7" t="s">
        <v>84</v>
      </c>
      <c r="D46" s="8"/>
      <c r="E46" s="8"/>
      <c r="F46" s="9"/>
      <c r="G46" s="10">
        <v>8600</v>
      </c>
      <c r="H46" s="11"/>
      <c r="I46" s="1"/>
      <c r="J46" s="7"/>
      <c r="K46" s="8"/>
      <c r="L46" s="8"/>
      <c r="M46" s="9"/>
      <c r="N46" s="10"/>
      <c r="O46" s="11"/>
      <c r="U46" s="158"/>
      <c r="V46" s="159"/>
      <c r="W46" s="168"/>
      <c r="X46" s="169"/>
      <c r="Y46" s="14"/>
      <c r="Z46" s="15"/>
      <c r="AA46" s="152"/>
      <c r="AB46" s="153"/>
      <c r="AC46" s="152"/>
      <c r="AD46" s="153"/>
      <c r="AE46" s="135"/>
      <c r="AF46" s="136"/>
    </row>
    <row r="47" spans="3:32">
      <c r="C47" s="7" t="s">
        <v>85</v>
      </c>
      <c r="D47" s="8"/>
      <c r="E47" s="8"/>
      <c r="F47" s="9"/>
      <c r="G47" s="10">
        <v>-1200</v>
      </c>
      <c r="H47" s="11"/>
      <c r="I47" s="1"/>
      <c r="J47" s="7" t="s">
        <v>86</v>
      </c>
      <c r="K47" s="8"/>
      <c r="L47" s="8"/>
      <c r="M47" s="9"/>
      <c r="N47" s="10">
        <v>32000</v>
      </c>
      <c r="O47" s="11"/>
      <c r="U47" s="158"/>
      <c r="V47" s="159"/>
      <c r="W47" s="162" t="s">
        <v>87</v>
      </c>
      <c r="X47" s="163"/>
      <c r="Y47" s="12">
        <v>60000</v>
      </c>
      <c r="Z47" s="13"/>
      <c r="AA47" s="152"/>
      <c r="AB47" s="153"/>
      <c r="AC47" s="152"/>
      <c r="AD47" s="153"/>
      <c r="AE47" s="135"/>
      <c r="AF47" s="136"/>
    </row>
    <row r="48" spans="3:32">
      <c r="C48" s="7" t="s">
        <v>54</v>
      </c>
      <c r="D48" s="8"/>
      <c r="E48" s="8"/>
      <c r="F48" s="9"/>
      <c r="G48" s="10">
        <v>25400</v>
      </c>
      <c r="H48" s="11"/>
      <c r="I48" s="1"/>
      <c r="J48" s="7" t="s">
        <v>88</v>
      </c>
      <c r="K48" s="8"/>
      <c r="L48" s="8"/>
      <c r="M48" s="9"/>
      <c r="N48" s="10">
        <v>6800</v>
      </c>
      <c r="O48" s="11"/>
      <c r="U48" s="160"/>
      <c r="V48" s="161"/>
      <c r="W48" s="164"/>
      <c r="X48" s="165"/>
      <c r="Y48" s="14"/>
      <c r="Z48" s="15"/>
      <c r="AA48" s="154"/>
      <c r="AB48" s="155"/>
      <c r="AC48" s="154"/>
      <c r="AD48" s="155"/>
      <c r="AE48" s="137"/>
      <c r="AF48" s="138"/>
    </row>
    <row r="49" spans="3:32">
      <c r="C49" s="4" t="s">
        <v>89</v>
      </c>
      <c r="D49" s="5"/>
      <c r="E49" s="5"/>
      <c r="F49" s="6"/>
      <c r="G49" s="69">
        <v>78800</v>
      </c>
      <c r="H49" s="70"/>
      <c r="I49" s="1"/>
      <c r="J49" s="7" t="s">
        <v>90</v>
      </c>
      <c r="K49" s="8"/>
      <c r="L49" s="8"/>
      <c r="M49" s="9"/>
      <c r="N49" s="10">
        <v>31600</v>
      </c>
      <c r="O49" s="11"/>
      <c r="U49" s="156" t="s">
        <v>91</v>
      </c>
      <c r="V49" s="157"/>
      <c r="W49" s="162" t="s">
        <v>92</v>
      </c>
      <c r="X49" s="163"/>
      <c r="Y49" s="93">
        <f>N45</f>
        <v>35300</v>
      </c>
      <c r="Z49" s="13"/>
      <c r="AA49" s="150">
        <f>Y49 / Y51</f>
        <v>0.15872302158273383</v>
      </c>
      <c r="AB49" s="151"/>
      <c r="AC49" s="150" t="s">
        <v>93</v>
      </c>
      <c r="AD49" s="151"/>
      <c r="AE49" s="133"/>
      <c r="AF49" s="134"/>
    </row>
    <row r="50" spans="3:32">
      <c r="C50" s="7"/>
      <c r="D50" s="8"/>
      <c r="E50" s="8"/>
      <c r="F50" s="9"/>
      <c r="G50" s="10"/>
      <c r="H50" s="11"/>
      <c r="I50" s="1"/>
      <c r="J50" s="4" t="s">
        <v>94</v>
      </c>
      <c r="K50" s="5"/>
      <c r="L50" s="5"/>
      <c r="M50" s="6"/>
      <c r="N50" s="69">
        <v>70400</v>
      </c>
      <c r="O50" s="70"/>
      <c r="U50" s="158"/>
      <c r="V50" s="159"/>
      <c r="W50" s="164"/>
      <c r="X50" s="165"/>
      <c r="Y50" s="14"/>
      <c r="Z50" s="15"/>
      <c r="AA50" s="152"/>
      <c r="AB50" s="153"/>
      <c r="AC50" s="152"/>
      <c r="AD50" s="153"/>
      <c r="AE50" s="135"/>
      <c r="AF50" s="136"/>
    </row>
    <row r="51" spans="3:32">
      <c r="C51" s="4" t="s">
        <v>95</v>
      </c>
      <c r="D51" s="5"/>
      <c r="E51" s="5"/>
      <c r="F51" s="6"/>
      <c r="G51" s="10"/>
      <c r="H51" s="11"/>
      <c r="I51" s="1"/>
      <c r="J51" s="7"/>
      <c r="K51" s="8"/>
      <c r="L51" s="8"/>
      <c r="M51" s="9"/>
      <c r="N51" s="10"/>
      <c r="O51" s="11"/>
      <c r="U51" s="158"/>
      <c r="V51" s="159"/>
      <c r="W51" s="162" t="s">
        <v>77</v>
      </c>
      <c r="X51" s="163"/>
      <c r="Y51" s="93">
        <f>G59</f>
        <v>222400</v>
      </c>
      <c r="Z51" s="13"/>
      <c r="AA51" s="152"/>
      <c r="AB51" s="153"/>
      <c r="AC51" s="152"/>
      <c r="AD51" s="153"/>
      <c r="AE51" s="135"/>
      <c r="AF51" s="136"/>
    </row>
    <row r="52" spans="3:32">
      <c r="C52" s="7" t="s">
        <v>96</v>
      </c>
      <c r="D52" s="8"/>
      <c r="E52" s="8"/>
      <c r="F52" s="9"/>
      <c r="G52" s="10">
        <v>154000</v>
      </c>
      <c r="H52" s="11"/>
      <c r="I52" s="1"/>
      <c r="J52" s="66" t="s">
        <v>97</v>
      </c>
      <c r="K52" s="67"/>
      <c r="L52" s="67"/>
      <c r="M52" s="68"/>
      <c r="N52" s="10"/>
      <c r="O52" s="11"/>
      <c r="U52" s="160"/>
      <c r="V52" s="161"/>
      <c r="W52" s="164"/>
      <c r="X52" s="165"/>
      <c r="Y52" s="14"/>
      <c r="Z52" s="15"/>
      <c r="AA52" s="154"/>
      <c r="AB52" s="155"/>
      <c r="AC52" s="154"/>
      <c r="AD52" s="155"/>
      <c r="AE52" s="137"/>
      <c r="AF52" s="138"/>
    </row>
    <row r="53" spans="3:32">
      <c r="C53" s="7" t="s">
        <v>98</v>
      </c>
      <c r="D53" s="8"/>
      <c r="E53" s="8"/>
      <c r="F53" s="9"/>
      <c r="G53" s="77">
        <v>-10400</v>
      </c>
      <c r="H53" s="77"/>
      <c r="I53" s="1"/>
      <c r="J53" s="32" t="s">
        <v>99</v>
      </c>
      <c r="K53" s="32"/>
      <c r="L53" s="32"/>
      <c r="M53" s="7"/>
      <c r="N53" s="77">
        <v>57600</v>
      </c>
      <c r="O53" s="77"/>
      <c r="U53" s="84" t="s">
        <v>100</v>
      </c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6"/>
    </row>
    <row r="54" spans="3:32">
      <c r="C54" s="4" t="s">
        <v>101</v>
      </c>
      <c r="D54" s="5"/>
      <c r="E54" s="5"/>
      <c r="F54" s="6"/>
      <c r="G54" s="82">
        <v>143600</v>
      </c>
      <c r="H54" s="82"/>
      <c r="I54" s="1"/>
      <c r="J54" s="32" t="s">
        <v>102</v>
      </c>
      <c r="K54" s="32"/>
      <c r="L54" s="32"/>
      <c r="M54" s="7"/>
      <c r="N54" s="77">
        <v>31400</v>
      </c>
      <c r="O54" s="77"/>
      <c r="U54" s="171" t="s">
        <v>103</v>
      </c>
      <c r="V54" s="175"/>
      <c r="W54" s="146" t="s">
        <v>63</v>
      </c>
      <c r="X54" s="146"/>
      <c r="Y54" s="43">
        <f>K36</f>
        <v>2550</v>
      </c>
      <c r="Z54" s="43"/>
      <c r="AA54" s="43">
        <f>Y54 /Y56</f>
        <v>5.1000000000000004E-3</v>
      </c>
      <c r="AB54" s="43"/>
      <c r="AC54" s="52" t="s">
        <v>104</v>
      </c>
      <c r="AD54" s="43"/>
      <c r="AE54" s="139"/>
      <c r="AF54" s="139"/>
    </row>
    <row r="55" spans="3:32">
      <c r="C55" s="7"/>
      <c r="D55" s="8"/>
      <c r="E55" s="8"/>
      <c r="F55" s="9"/>
      <c r="G55" s="77"/>
      <c r="H55" s="77"/>
      <c r="I55" s="1"/>
      <c r="J55" s="32" t="s">
        <v>105</v>
      </c>
      <c r="K55" s="32"/>
      <c r="L55" s="32"/>
      <c r="M55" s="7"/>
      <c r="N55" s="77">
        <v>19150</v>
      </c>
      <c r="O55" s="77"/>
      <c r="U55" s="171"/>
      <c r="V55" s="175"/>
      <c r="W55" s="146"/>
      <c r="X55" s="146"/>
      <c r="Y55" s="43"/>
      <c r="Z55" s="43"/>
      <c r="AA55" s="43"/>
      <c r="AB55" s="43"/>
      <c r="AC55" s="52"/>
      <c r="AD55" s="43"/>
      <c r="AE55" s="139"/>
      <c r="AF55" s="139"/>
    </row>
    <row r="56" spans="3:32">
      <c r="C56" s="7"/>
      <c r="D56" s="8"/>
      <c r="E56" s="8"/>
      <c r="F56" s="9"/>
      <c r="G56" s="77"/>
      <c r="H56" s="77"/>
      <c r="I56" s="1"/>
      <c r="J56" s="32" t="s">
        <v>106</v>
      </c>
      <c r="K56" s="32"/>
      <c r="L56" s="32"/>
      <c r="M56" s="7"/>
      <c r="N56" s="77">
        <v>6000</v>
      </c>
      <c r="O56" s="77"/>
      <c r="U56" s="171"/>
      <c r="V56" s="175"/>
      <c r="W56" s="146" t="s">
        <v>2</v>
      </c>
      <c r="X56" s="146"/>
      <c r="Y56" s="43">
        <f>K3</f>
        <v>500000</v>
      </c>
      <c r="Z56" s="43"/>
      <c r="AA56" s="43"/>
      <c r="AB56" s="43"/>
      <c r="AC56" s="52"/>
      <c r="AD56" s="43"/>
      <c r="AE56" s="139"/>
      <c r="AF56" s="139"/>
    </row>
    <row r="57" spans="3:32">
      <c r="C57" s="7"/>
      <c r="D57" s="8"/>
      <c r="E57" s="8"/>
      <c r="F57" s="9"/>
      <c r="G57" s="77"/>
      <c r="H57" s="77"/>
      <c r="I57" s="1"/>
      <c r="J57" s="32" t="s">
        <v>107</v>
      </c>
      <c r="K57" s="32"/>
      <c r="L57" s="32"/>
      <c r="M57" s="7"/>
      <c r="N57" s="77">
        <v>2550</v>
      </c>
      <c r="O57" s="77"/>
      <c r="U57" s="171"/>
      <c r="V57" s="175"/>
      <c r="W57" s="146"/>
      <c r="X57" s="146"/>
      <c r="Y57" s="43"/>
      <c r="Z57" s="43"/>
      <c r="AA57" s="43"/>
      <c r="AB57" s="43"/>
      <c r="AC57" s="52"/>
      <c r="AD57" s="43"/>
      <c r="AE57" s="139"/>
      <c r="AF57" s="139"/>
    </row>
    <row r="58" spans="3:32">
      <c r="C58" s="7"/>
      <c r="D58" s="8"/>
      <c r="E58" s="8"/>
      <c r="F58" s="9"/>
      <c r="G58" s="77"/>
      <c r="H58" s="77"/>
      <c r="I58" s="1"/>
      <c r="J58" s="80" t="s">
        <v>97</v>
      </c>
      <c r="K58" s="80"/>
      <c r="L58" s="80"/>
      <c r="M58" s="4"/>
      <c r="N58" s="82">
        <v>116700</v>
      </c>
      <c r="O58" s="82"/>
      <c r="U58" s="145" t="s">
        <v>108</v>
      </c>
      <c r="V58" s="145"/>
      <c r="W58" s="147" t="s">
        <v>63</v>
      </c>
      <c r="X58" s="147"/>
      <c r="Y58" s="92">
        <f>K36</f>
        <v>2550</v>
      </c>
      <c r="Z58" s="92"/>
      <c r="AA58" s="92">
        <f>Y58/Y60</f>
        <v>5.1000000000000004E-3</v>
      </c>
      <c r="AB58" s="92"/>
      <c r="AC58" s="43" t="s">
        <v>104</v>
      </c>
      <c r="AD58" s="43"/>
      <c r="AE58" s="139"/>
      <c r="AF58" s="139"/>
    </row>
    <row r="59" spans="3:32">
      <c r="C59" s="66" t="s">
        <v>109</v>
      </c>
      <c r="D59" s="67"/>
      <c r="E59" s="67"/>
      <c r="F59" s="68"/>
      <c r="G59" s="83">
        <v>222400</v>
      </c>
      <c r="H59" s="83"/>
      <c r="I59" s="1"/>
      <c r="J59" s="81" t="s">
        <v>110</v>
      </c>
      <c r="K59" s="81"/>
      <c r="L59" s="81"/>
      <c r="M59" s="66"/>
      <c r="N59" s="83">
        <v>222400</v>
      </c>
      <c r="O59" s="83"/>
      <c r="U59" s="144"/>
      <c r="V59" s="144"/>
      <c r="W59" s="146"/>
      <c r="X59" s="146"/>
      <c r="Y59" s="43"/>
      <c r="Z59" s="43"/>
      <c r="AA59" s="43"/>
      <c r="AB59" s="43"/>
      <c r="AC59" s="43"/>
      <c r="AD59" s="43"/>
      <c r="AE59" s="139"/>
      <c r="AF59" s="139"/>
    </row>
    <row r="60" spans="3:32">
      <c r="C60" s="7"/>
      <c r="D60" s="8"/>
      <c r="E60" s="8"/>
      <c r="F60" s="9"/>
      <c r="G60" s="77"/>
      <c r="H60" s="77"/>
      <c r="I60" s="1"/>
      <c r="J60" s="32"/>
      <c r="K60" s="32"/>
      <c r="L60" s="32"/>
      <c r="M60" s="7"/>
      <c r="N60" s="77"/>
      <c r="O60" s="77"/>
      <c r="U60" s="144"/>
      <c r="V60" s="144"/>
      <c r="W60" s="146" t="s">
        <v>111</v>
      </c>
      <c r="X60" s="146"/>
      <c r="Y60" s="43">
        <v>500000</v>
      </c>
      <c r="Z60" s="43"/>
      <c r="AA60" s="43"/>
      <c r="AB60" s="43"/>
      <c r="AC60" s="43"/>
      <c r="AD60" s="43"/>
      <c r="AE60" s="139"/>
      <c r="AF60" s="139"/>
    </row>
    <row r="61" spans="3:32">
      <c r="U61" s="144"/>
      <c r="V61" s="144"/>
      <c r="W61" s="146"/>
      <c r="X61" s="146"/>
      <c r="Y61" s="43"/>
      <c r="Z61" s="43"/>
      <c r="AA61" s="43"/>
      <c r="AB61" s="43"/>
      <c r="AC61" s="43"/>
      <c r="AD61" s="43"/>
      <c r="AE61" s="139"/>
      <c r="AF61" s="139"/>
    </row>
    <row r="62" spans="3:32">
      <c r="U62" s="144" t="s">
        <v>112</v>
      </c>
      <c r="V62" s="144"/>
      <c r="W62" s="146" t="s">
        <v>63</v>
      </c>
      <c r="X62" s="146"/>
      <c r="Y62" s="43">
        <f>K36</f>
        <v>2550</v>
      </c>
      <c r="Z62" s="43"/>
      <c r="AA62" s="43">
        <f>Y62/Y64</f>
        <v>4.4270833333333336E-2</v>
      </c>
      <c r="AB62" s="43"/>
      <c r="AC62" s="43" t="s">
        <v>113</v>
      </c>
      <c r="AD62" s="43"/>
      <c r="AE62" s="139"/>
      <c r="AF62" s="139"/>
    </row>
    <row r="63" spans="3:32">
      <c r="U63" s="144"/>
      <c r="V63" s="144"/>
      <c r="W63" s="170"/>
      <c r="X63" s="170"/>
      <c r="Y63" s="91"/>
      <c r="Z63" s="91"/>
      <c r="AA63" s="43"/>
      <c r="AB63" s="43"/>
      <c r="AC63" s="43"/>
      <c r="AD63" s="43"/>
      <c r="AE63" s="139"/>
      <c r="AF63" s="139"/>
    </row>
    <row r="64" spans="3:32">
      <c r="C64" s="33" t="s">
        <v>114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U64" s="144"/>
      <c r="V64" s="172"/>
      <c r="W64" s="146" t="s">
        <v>99</v>
      </c>
      <c r="X64" s="146"/>
      <c r="Y64" s="43">
        <f>N53</f>
        <v>57600</v>
      </c>
      <c r="Z64" s="43"/>
      <c r="AA64" s="52"/>
      <c r="AB64" s="43"/>
      <c r="AC64" s="43"/>
      <c r="AD64" s="43"/>
      <c r="AE64" s="139"/>
      <c r="AF64" s="139"/>
    </row>
    <row r="65" spans="3:32"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U65" s="173"/>
      <c r="V65" s="174"/>
      <c r="W65" s="170"/>
      <c r="X65" s="170"/>
      <c r="Y65" s="91"/>
      <c r="Z65" s="91"/>
      <c r="AA65" s="52"/>
      <c r="AB65" s="43"/>
      <c r="AC65" s="43"/>
      <c r="AD65" s="43"/>
      <c r="AE65" s="139"/>
      <c r="AF65" s="139"/>
    </row>
    <row r="66" spans="3:32">
      <c r="C66" s="33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U66" s="144" t="s">
        <v>115</v>
      </c>
      <c r="V66" s="144"/>
      <c r="W66" s="146" t="s">
        <v>63</v>
      </c>
      <c r="X66" s="146"/>
      <c r="Y66" s="43">
        <f>K36</f>
        <v>2550</v>
      </c>
      <c r="Z66" s="43"/>
      <c r="AA66" s="52">
        <f>Y66/Y68</f>
        <v>2.1850899742930592E-2</v>
      </c>
      <c r="AB66" s="43"/>
      <c r="AC66" s="43" t="s">
        <v>116</v>
      </c>
      <c r="AD66" s="43"/>
      <c r="AE66" s="139"/>
      <c r="AF66" s="139"/>
    </row>
    <row r="67" spans="3:32"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U67" s="144"/>
      <c r="V67" s="144"/>
      <c r="W67" s="146"/>
      <c r="X67" s="146"/>
      <c r="Y67" s="43"/>
      <c r="Z67" s="43"/>
      <c r="AA67" s="52"/>
      <c r="AB67" s="43"/>
      <c r="AC67" s="43"/>
      <c r="AD67" s="43"/>
      <c r="AE67" s="139"/>
      <c r="AF67" s="139"/>
    </row>
    <row r="68" spans="3:32" ht="60.75" customHeight="1">
      <c r="C68" s="48" t="s">
        <v>117</v>
      </c>
      <c r="D68" s="49"/>
      <c r="E68" s="49"/>
      <c r="F68" s="50"/>
      <c r="G68" s="51">
        <v>80000</v>
      </c>
      <c r="H68" s="52"/>
      <c r="I68" s="53" t="s">
        <v>118</v>
      </c>
      <c r="J68" s="54"/>
      <c r="K68" s="51" t="s">
        <v>117</v>
      </c>
      <c r="L68" s="55"/>
      <c r="M68" s="55"/>
      <c r="N68" s="55"/>
      <c r="O68" s="55"/>
      <c r="P68" s="43">
        <v>80000</v>
      </c>
      <c r="Q68" s="43"/>
      <c r="R68" s="47" t="s">
        <v>119</v>
      </c>
      <c r="S68" s="47"/>
      <c r="U68" s="144"/>
      <c r="V68" s="144"/>
      <c r="W68" s="146" t="s">
        <v>97</v>
      </c>
      <c r="X68" s="146"/>
      <c r="Y68" s="43">
        <f>N58</f>
        <v>116700</v>
      </c>
      <c r="Z68" s="43"/>
      <c r="AA68" s="52"/>
      <c r="AB68" s="43"/>
      <c r="AC68" s="43"/>
      <c r="AD68" s="43"/>
      <c r="AE68" s="139"/>
      <c r="AF68" s="139"/>
    </row>
    <row r="69" spans="3:32" ht="51.75" customHeight="1">
      <c r="C69" s="7"/>
      <c r="D69" s="8"/>
      <c r="E69" s="8"/>
      <c r="F69" s="9"/>
      <c r="G69" s="10"/>
      <c r="H69" s="11"/>
      <c r="I69" s="10"/>
      <c r="J69" s="11"/>
      <c r="K69" s="10"/>
      <c r="L69" s="56"/>
      <c r="M69" s="56"/>
      <c r="N69" s="56"/>
      <c r="O69" s="56"/>
      <c r="P69" s="46"/>
      <c r="Q69" s="46"/>
      <c r="R69" s="46"/>
      <c r="S69" s="46"/>
    </row>
    <row r="70" spans="3:32" ht="53.25" customHeight="1">
      <c r="C70" s="48" t="s">
        <v>120</v>
      </c>
      <c r="D70" s="49"/>
      <c r="E70" s="49"/>
      <c r="F70" s="50"/>
      <c r="G70" s="51"/>
      <c r="H70" s="52"/>
      <c r="I70" s="53" t="s">
        <v>121</v>
      </c>
      <c r="J70" s="54"/>
      <c r="K70" s="51" t="s">
        <v>122</v>
      </c>
      <c r="L70" s="55"/>
      <c r="M70" s="55"/>
      <c r="N70" s="55"/>
      <c r="O70" s="55"/>
      <c r="P70" s="46"/>
      <c r="Q70" s="46"/>
      <c r="R70" s="30" t="s">
        <v>121</v>
      </c>
      <c r="S70" s="30"/>
    </row>
    <row r="71" spans="3:32" ht="60" customHeight="1">
      <c r="C71" s="7"/>
      <c r="D71" s="8"/>
      <c r="E71" s="8"/>
      <c r="F71" s="9"/>
      <c r="G71" s="10"/>
      <c r="H71" s="11"/>
      <c r="I71" s="10"/>
      <c r="J71" s="11"/>
      <c r="K71" s="10"/>
      <c r="L71" s="56"/>
      <c r="M71" s="56"/>
      <c r="N71" s="56"/>
      <c r="O71" s="56"/>
      <c r="P71" s="46"/>
      <c r="Q71" s="46"/>
      <c r="R71" s="46"/>
      <c r="S71" s="46"/>
    </row>
    <row r="72" spans="3:32" ht="59.25" customHeight="1">
      <c r="C72" s="48" t="s">
        <v>123</v>
      </c>
      <c r="D72" s="49"/>
      <c r="E72" s="49"/>
      <c r="F72" s="50"/>
      <c r="G72" s="51">
        <v>120000</v>
      </c>
      <c r="H72" s="52"/>
      <c r="I72" s="51"/>
      <c r="J72" s="52"/>
      <c r="K72" s="51" t="s">
        <v>124</v>
      </c>
      <c r="L72" s="55"/>
      <c r="M72" s="55"/>
      <c r="N72" s="55"/>
      <c r="O72" s="55"/>
      <c r="P72" s="43">
        <v>34500</v>
      </c>
      <c r="Q72" s="43"/>
      <c r="R72" s="30"/>
      <c r="S72" s="30"/>
    </row>
    <row r="75" spans="3:32">
      <c r="C75" s="30" t="s">
        <v>125</v>
      </c>
      <c r="D75" s="30"/>
      <c r="E75" s="43">
        <v>5000</v>
      </c>
      <c r="F75" s="43"/>
      <c r="H75" s="45" t="s">
        <v>126</v>
      </c>
      <c r="I75" s="45"/>
      <c r="J75" s="45"/>
      <c r="K75" s="45"/>
      <c r="L75" s="45"/>
      <c r="M75" s="45"/>
      <c r="N75" s="45"/>
    </row>
    <row r="76" spans="3:32">
      <c r="C76" s="30"/>
      <c r="D76" s="30"/>
      <c r="E76" s="43"/>
      <c r="F76" s="43"/>
      <c r="H76" s="45"/>
      <c r="I76" s="45"/>
      <c r="J76" s="45"/>
      <c r="K76" s="45"/>
      <c r="L76" s="45"/>
      <c r="M76" s="45"/>
      <c r="N76" s="45"/>
    </row>
    <row r="77" spans="3:32">
      <c r="C77" s="30"/>
      <c r="D77" s="30"/>
      <c r="E77" s="43"/>
      <c r="F77" s="43"/>
      <c r="H77" s="45"/>
      <c r="I77" s="45"/>
      <c r="J77" s="45"/>
      <c r="K77" s="45"/>
      <c r="L77" s="45"/>
      <c r="M77" s="45"/>
      <c r="N77" s="45"/>
    </row>
    <row r="78" spans="3:32">
      <c r="C78" s="30" t="s">
        <v>127</v>
      </c>
      <c r="D78" s="30"/>
      <c r="E78" s="43">
        <v>11000</v>
      </c>
      <c r="F78" s="43"/>
      <c r="H78" s="44" t="s">
        <v>128</v>
      </c>
      <c r="I78" s="44"/>
      <c r="J78" s="44"/>
      <c r="K78" s="31"/>
      <c r="L78" s="29">
        <v>54000</v>
      </c>
      <c r="M78" s="29"/>
      <c r="N78" s="29"/>
    </row>
    <row r="79" spans="3:32">
      <c r="C79" s="30"/>
      <c r="D79" s="30"/>
      <c r="E79" s="43"/>
      <c r="F79" s="43"/>
      <c r="H79" s="27"/>
      <c r="I79" s="27"/>
      <c r="J79" s="27"/>
      <c r="K79" s="32"/>
      <c r="L79" s="30"/>
      <c r="M79" s="30"/>
      <c r="N79" s="30"/>
    </row>
    <row r="80" spans="3:32">
      <c r="C80" s="30"/>
      <c r="D80" s="30"/>
      <c r="E80" s="43"/>
      <c r="F80" s="43"/>
      <c r="H80" s="27"/>
      <c r="I80" s="27"/>
      <c r="J80" s="27"/>
      <c r="K80" s="32"/>
      <c r="L80" s="30"/>
      <c r="M80" s="30"/>
      <c r="N80" s="30"/>
    </row>
    <row r="81" spans="3:19">
      <c r="C81" s="37" t="s">
        <v>129</v>
      </c>
      <c r="D81" s="38"/>
      <c r="E81" s="43">
        <v>80000</v>
      </c>
      <c r="F81" s="43"/>
      <c r="H81" s="27" t="s">
        <v>130</v>
      </c>
      <c r="I81" s="27"/>
      <c r="J81" s="27"/>
      <c r="K81" s="32"/>
      <c r="L81" s="30">
        <v>23500</v>
      </c>
      <c r="M81" s="30"/>
      <c r="N81" s="30"/>
      <c r="Q81" s="176" t="s">
        <v>131</v>
      </c>
      <c r="R81" s="176"/>
      <c r="S81" s="176"/>
    </row>
    <row r="82" spans="3:19">
      <c r="C82" s="39"/>
      <c r="D82" s="40"/>
      <c r="E82" s="43"/>
      <c r="F82" s="43"/>
      <c r="H82" s="27"/>
      <c r="I82" s="27"/>
      <c r="J82" s="27"/>
      <c r="K82" s="32"/>
      <c r="L82" s="30"/>
      <c r="M82" s="30"/>
      <c r="N82" s="30"/>
    </row>
    <row r="83" spans="3:19">
      <c r="C83" s="41"/>
      <c r="D83" s="42"/>
      <c r="E83" s="43"/>
      <c r="F83" s="43"/>
      <c r="H83" s="27"/>
      <c r="I83" s="27"/>
      <c r="J83" s="27"/>
      <c r="K83" s="32"/>
      <c r="L83" s="30"/>
      <c r="M83" s="30"/>
      <c r="N83" s="30"/>
    </row>
    <row r="84" spans="3:19">
      <c r="H84" s="27" t="s">
        <v>132</v>
      </c>
      <c r="I84" s="27"/>
      <c r="J84" s="27"/>
      <c r="K84" s="32"/>
      <c r="L84" s="30">
        <v>76250</v>
      </c>
      <c r="M84" s="30"/>
      <c r="N84" s="30"/>
    </row>
    <row r="85" spans="3:19">
      <c r="H85" s="27"/>
      <c r="I85" s="27"/>
      <c r="J85" s="27"/>
      <c r="K85" s="32"/>
      <c r="L85" s="30"/>
      <c r="M85" s="30"/>
      <c r="N85" s="30"/>
    </row>
    <row r="86" spans="3:19">
      <c r="H86" s="27"/>
      <c r="I86" s="27"/>
      <c r="J86" s="27"/>
      <c r="K86" s="32"/>
      <c r="L86" s="30"/>
      <c r="M86" s="30"/>
      <c r="N86" s="30"/>
    </row>
    <row r="87" spans="3:19">
      <c r="H87" s="27" t="s">
        <v>133</v>
      </c>
      <c r="I87" s="27"/>
      <c r="J87" s="27"/>
      <c r="K87" s="32"/>
      <c r="L87" s="30">
        <v>65200</v>
      </c>
      <c r="M87" s="30"/>
      <c r="N87" s="30"/>
    </row>
    <row r="88" spans="3:19">
      <c r="H88" s="27"/>
      <c r="I88" s="27"/>
      <c r="J88" s="27"/>
      <c r="K88" s="32"/>
      <c r="L88" s="30"/>
      <c r="M88" s="30"/>
      <c r="N88" s="30"/>
    </row>
    <row r="89" spans="3:19">
      <c r="H89" s="27"/>
      <c r="I89" s="27"/>
      <c r="J89" s="27"/>
      <c r="K89" s="32"/>
      <c r="L89" s="30"/>
      <c r="M89" s="30"/>
      <c r="N89" s="30"/>
    </row>
    <row r="90" spans="3:19">
      <c r="H90" s="27" t="s">
        <v>134</v>
      </c>
      <c r="I90" s="27"/>
      <c r="J90" s="27"/>
      <c r="K90" s="32"/>
      <c r="L90" s="30">
        <v>70000</v>
      </c>
      <c r="M90" s="30"/>
      <c r="N90" s="30"/>
    </row>
    <row r="91" spans="3:19">
      <c r="H91" s="27"/>
      <c r="I91" s="27"/>
      <c r="J91" s="27"/>
      <c r="K91" s="32"/>
      <c r="L91" s="30"/>
      <c r="M91" s="30"/>
      <c r="N91" s="30"/>
    </row>
    <row r="92" spans="3:19">
      <c r="H92" s="27"/>
      <c r="I92" s="27"/>
      <c r="J92" s="27"/>
      <c r="K92" s="32"/>
      <c r="L92" s="30"/>
      <c r="M92" s="30"/>
      <c r="N92" s="30"/>
    </row>
    <row r="93" spans="3:19">
      <c r="H93" s="27" t="s">
        <v>135</v>
      </c>
      <c r="I93" s="27"/>
      <c r="J93" s="27"/>
      <c r="K93" s="32"/>
      <c r="L93" s="30">
        <v>32989</v>
      </c>
      <c r="M93" s="30"/>
      <c r="N93" s="30"/>
    </row>
    <row r="94" spans="3:19">
      <c r="H94" s="27"/>
      <c r="I94" s="27"/>
      <c r="J94" s="27"/>
      <c r="K94" s="32"/>
      <c r="L94" s="30"/>
      <c r="M94" s="30"/>
      <c r="N94" s="30"/>
    </row>
    <row r="95" spans="3:19">
      <c r="H95" s="27"/>
      <c r="I95" s="27"/>
      <c r="J95" s="27"/>
      <c r="K95" s="32"/>
      <c r="L95" s="30"/>
      <c r="M95" s="30"/>
      <c r="N95" s="30"/>
    </row>
    <row r="96" spans="3:19">
      <c r="H96" s="27" t="s">
        <v>136</v>
      </c>
      <c r="I96" s="27"/>
      <c r="J96" s="27"/>
      <c r="K96" s="32"/>
      <c r="L96" s="30">
        <v>250000</v>
      </c>
      <c r="M96" s="30"/>
      <c r="N96" s="30"/>
    </row>
    <row r="97" spans="8:14">
      <c r="H97" s="27"/>
      <c r="I97" s="27"/>
      <c r="J97" s="27"/>
      <c r="K97" s="32"/>
      <c r="L97" s="30"/>
      <c r="M97" s="30"/>
      <c r="N97" s="30"/>
    </row>
    <row r="98" spans="8:14">
      <c r="H98" s="27"/>
      <c r="I98" s="27"/>
      <c r="J98" s="27"/>
      <c r="K98" s="32"/>
      <c r="L98" s="30"/>
      <c r="M98" s="30"/>
      <c r="N98" s="30"/>
    </row>
    <row r="99" spans="8:14">
      <c r="H99" s="28" t="s">
        <v>137</v>
      </c>
      <c r="I99" s="28"/>
      <c r="J99" s="28"/>
      <c r="K99" s="32"/>
      <c r="L99" s="30">
        <f>L93 - L96</f>
        <v>-217011</v>
      </c>
      <c r="M99" s="30"/>
      <c r="N99" s="30"/>
    </row>
    <row r="100" spans="8:14">
      <c r="H100" s="28"/>
      <c r="I100" s="28"/>
      <c r="J100" s="28"/>
      <c r="K100" s="32"/>
      <c r="L100" s="30"/>
      <c r="M100" s="30"/>
      <c r="N100" s="30"/>
    </row>
    <row r="101" spans="8:14">
      <c r="H101" s="28"/>
      <c r="I101" s="28"/>
      <c r="J101" s="28"/>
      <c r="K101" s="32"/>
      <c r="L101" s="30"/>
      <c r="M101" s="30"/>
      <c r="N101" s="30"/>
    </row>
  </sheetData>
  <mergeCells count="392">
    <mergeCell ref="Q81:S81"/>
    <mergeCell ref="G57:H57"/>
    <mergeCell ref="G54:H54"/>
    <mergeCell ref="G59:H59"/>
    <mergeCell ref="G58:H58"/>
    <mergeCell ref="G60:H60"/>
    <mergeCell ref="AE62:AF65"/>
    <mergeCell ref="AE66:AF68"/>
    <mergeCell ref="W64:X65"/>
    <mergeCell ref="W66:X67"/>
    <mergeCell ref="Y64:Z65"/>
    <mergeCell ref="Y66:Z67"/>
    <mergeCell ref="Y68:Z68"/>
    <mergeCell ref="W68:X68"/>
    <mergeCell ref="N52:O52"/>
    <mergeCell ref="N53:O53"/>
    <mergeCell ref="J58:M58"/>
    <mergeCell ref="J59:M59"/>
    <mergeCell ref="J60:M60"/>
    <mergeCell ref="J54:M54"/>
    <mergeCell ref="J55:M55"/>
    <mergeCell ref="J56:M56"/>
    <mergeCell ref="J57:M57"/>
    <mergeCell ref="N60:O60"/>
    <mergeCell ref="N54:O54"/>
    <mergeCell ref="N55:O55"/>
    <mergeCell ref="N56:O56"/>
    <mergeCell ref="N57:O57"/>
    <mergeCell ref="N58:O58"/>
    <mergeCell ref="N59:O59"/>
    <mergeCell ref="N41:O41"/>
    <mergeCell ref="N42:O42"/>
    <mergeCell ref="N43:O43"/>
    <mergeCell ref="N44:O44"/>
    <mergeCell ref="N45:O45"/>
    <mergeCell ref="N46:O46"/>
    <mergeCell ref="N47:O47"/>
    <mergeCell ref="J52:M52"/>
    <mergeCell ref="J53:M53"/>
    <mergeCell ref="J46:M46"/>
    <mergeCell ref="J47:M47"/>
    <mergeCell ref="J48:M48"/>
    <mergeCell ref="J49:M49"/>
    <mergeCell ref="J50:M50"/>
    <mergeCell ref="J51:M51"/>
    <mergeCell ref="J41:M41"/>
    <mergeCell ref="J42:M42"/>
    <mergeCell ref="J43:M43"/>
    <mergeCell ref="J44:M44"/>
    <mergeCell ref="J45:M45"/>
    <mergeCell ref="N48:O48"/>
    <mergeCell ref="N49:O49"/>
    <mergeCell ref="N50:O50"/>
    <mergeCell ref="N51:O51"/>
    <mergeCell ref="G49:H49"/>
    <mergeCell ref="G51:H51"/>
    <mergeCell ref="G52:H52"/>
    <mergeCell ref="G56:H56"/>
    <mergeCell ref="G53:H53"/>
    <mergeCell ref="G55:H55"/>
    <mergeCell ref="G41:H41"/>
    <mergeCell ref="G42:H42"/>
    <mergeCell ref="G43:H43"/>
    <mergeCell ref="G44:H44"/>
    <mergeCell ref="G45:H45"/>
    <mergeCell ref="G46:H46"/>
    <mergeCell ref="G47:H47"/>
    <mergeCell ref="G48:H48"/>
    <mergeCell ref="G50:H50"/>
    <mergeCell ref="G36:H36"/>
    <mergeCell ref="I36:J36"/>
    <mergeCell ref="K36:L36"/>
    <mergeCell ref="G34:H34"/>
    <mergeCell ref="I34:J34"/>
    <mergeCell ref="K34:L34"/>
    <mergeCell ref="G35:H35"/>
    <mergeCell ref="I35:J35"/>
    <mergeCell ref="K35:L35"/>
    <mergeCell ref="G32:H32"/>
    <mergeCell ref="I32:J32"/>
    <mergeCell ref="K32:L32"/>
    <mergeCell ref="G33:H33"/>
    <mergeCell ref="I33:J33"/>
    <mergeCell ref="K33:L33"/>
    <mergeCell ref="G29:H29"/>
    <mergeCell ref="I29:J29"/>
    <mergeCell ref="K29:L29"/>
    <mergeCell ref="C31:H31"/>
    <mergeCell ref="I31:J31"/>
    <mergeCell ref="K31:L31"/>
    <mergeCell ref="C30:F30"/>
    <mergeCell ref="C32:F32"/>
    <mergeCell ref="C33:F33"/>
    <mergeCell ref="G28:H28"/>
    <mergeCell ref="I28:J28"/>
    <mergeCell ref="K28:L28"/>
    <mergeCell ref="G24:H24"/>
    <mergeCell ref="I25:J25"/>
    <mergeCell ref="I24:J24"/>
    <mergeCell ref="K26:L26"/>
    <mergeCell ref="K25:L25"/>
    <mergeCell ref="K24:L24"/>
    <mergeCell ref="G25:H25"/>
    <mergeCell ref="G26:H26"/>
    <mergeCell ref="I26:J26"/>
    <mergeCell ref="G18:H18"/>
    <mergeCell ref="I18:J18"/>
    <mergeCell ref="K18:L18"/>
    <mergeCell ref="G19:H19"/>
    <mergeCell ref="I19:J19"/>
    <mergeCell ref="K19:L19"/>
    <mergeCell ref="G30:H30"/>
    <mergeCell ref="I30:J30"/>
    <mergeCell ref="K30:L30"/>
    <mergeCell ref="G22:H22"/>
    <mergeCell ref="I22:J22"/>
    <mergeCell ref="K22:L22"/>
    <mergeCell ref="G23:H23"/>
    <mergeCell ref="I23:J23"/>
    <mergeCell ref="K23:L23"/>
    <mergeCell ref="G20:H20"/>
    <mergeCell ref="I20:J20"/>
    <mergeCell ref="K20:L20"/>
    <mergeCell ref="G21:H21"/>
    <mergeCell ref="I21:J21"/>
    <mergeCell ref="K21:L21"/>
    <mergeCell ref="G27:H27"/>
    <mergeCell ref="I27:J27"/>
    <mergeCell ref="K27:L27"/>
    <mergeCell ref="G16:H16"/>
    <mergeCell ref="I16:J16"/>
    <mergeCell ref="K16:L16"/>
    <mergeCell ref="G17:H17"/>
    <mergeCell ref="I17:J17"/>
    <mergeCell ref="K17:L17"/>
    <mergeCell ref="G13:H13"/>
    <mergeCell ref="I13:J13"/>
    <mergeCell ref="K13:L13"/>
    <mergeCell ref="I15:J15"/>
    <mergeCell ref="I14:J14"/>
    <mergeCell ref="C14:H14"/>
    <mergeCell ref="C15:H15"/>
    <mergeCell ref="K14:L14"/>
    <mergeCell ref="K15:L15"/>
    <mergeCell ref="C17:F17"/>
    <mergeCell ref="C16:F16"/>
    <mergeCell ref="I10:J10"/>
    <mergeCell ref="K10:L10"/>
    <mergeCell ref="G11:H11"/>
    <mergeCell ref="I11:J11"/>
    <mergeCell ref="K11:L11"/>
    <mergeCell ref="G12:H12"/>
    <mergeCell ref="G10:H10"/>
    <mergeCell ref="I12:J12"/>
    <mergeCell ref="K12:L12"/>
    <mergeCell ref="G3:H3"/>
    <mergeCell ref="I3:J3"/>
    <mergeCell ref="K3:L3"/>
    <mergeCell ref="G8:H8"/>
    <mergeCell ref="I8:J8"/>
    <mergeCell ref="K8:L8"/>
    <mergeCell ref="C9:H9"/>
    <mergeCell ref="I9:J9"/>
    <mergeCell ref="K9:L9"/>
    <mergeCell ref="K5:L5"/>
    <mergeCell ref="G6:H6"/>
    <mergeCell ref="I6:J6"/>
    <mergeCell ref="K6:L6"/>
    <mergeCell ref="G7:H7"/>
    <mergeCell ref="I7:J7"/>
    <mergeCell ref="K7:L7"/>
    <mergeCell ref="C12:F12"/>
    <mergeCell ref="C13:F13"/>
    <mergeCell ref="C1:F1"/>
    <mergeCell ref="C2:F2"/>
    <mergeCell ref="C3:F3"/>
    <mergeCell ref="C4:F4"/>
    <mergeCell ref="C5:F5"/>
    <mergeCell ref="C6:F6"/>
    <mergeCell ref="C7:F7"/>
    <mergeCell ref="C8:F8"/>
    <mergeCell ref="C11:F11"/>
    <mergeCell ref="C10:F10"/>
    <mergeCell ref="C18:F18"/>
    <mergeCell ref="C41:F41"/>
    <mergeCell ref="C40:F40"/>
    <mergeCell ref="C39:F39"/>
    <mergeCell ref="C60:F60"/>
    <mergeCell ref="C59:F59"/>
    <mergeCell ref="C58:F58"/>
    <mergeCell ref="C57:F57"/>
    <mergeCell ref="C56:F56"/>
    <mergeCell ref="C55:F55"/>
    <mergeCell ref="C54:F54"/>
    <mergeCell ref="C50:F50"/>
    <mergeCell ref="C51:F51"/>
    <mergeCell ref="C52:F52"/>
    <mergeCell ref="C53:F53"/>
    <mergeCell ref="C42:F42"/>
    <mergeCell ref="C43:F43"/>
    <mergeCell ref="C44:F44"/>
    <mergeCell ref="C45:F45"/>
    <mergeCell ref="C46:F46"/>
    <mergeCell ref="C47:F47"/>
    <mergeCell ref="C36:F36"/>
    <mergeCell ref="C26:F26"/>
    <mergeCell ref="C25:F25"/>
    <mergeCell ref="C24:F24"/>
    <mergeCell ref="C23:F23"/>
    <mergeCell ref="C22:F22"/>
    <mergeCell ref="C21:F21"/>
    <mergeCell ref="C20:F20"/>
    <mergeCell ref="C19:F19"/>
    <mergeCell ref="R70:S70"/>
    <mergeCell ref="R71:S71"/>
    <mergeCell ref="R72:S72"/>
    <mergeCell ref="C70:F70"/>
    <mergeCell ref="C68:F68"/>
    <mergeCell ref="C72:F72"/>
    <mergeCell ref="C71:F71"/>
    <mergeCell ref="C69:F69"/>
    <mergeCell ref="G68:H68"/>
    <mergeCell ref="G69:H69"/>
    <mergeCell ref="G70:H70"/>
    <mergeCell ref="G71:H71"/>
    <mergeCell ref="G72:H72"/>
    <mergeCell ref="I68:J68"/>
    <mergeCell ref="I69:J69"/>
    <mergeCell ref="I70:J70"/>
    <mergeCell ref="I71:J71"/>
    <mergeCell ref="I72:J72"/>
    <mergeCell ref="K68:O68"/>
    <mergeCell ref="K69:O69"/>
    <mergeCell ref="K70:O70"/>
    <mergeCell ref="K71:O71"/>
    <mergeCell ref="K72:O72"/>
    <mergeCell ref="H96:J98"/>
    <mergeCell ref="H99:J101"/>
    <mergeCell ref="L78:N80"/>
    <mergeCell ref="L81:N83"/>
    <mergeCell ref="L84:N86"/>
    <mergeCell ref="L87:N89"/>
    <mergeCell ref="L90:N92"/>
    <mergeCell ref="L93:N95"/>
    <mergeCell ref="L96:N98"/>
    <mergeCell ref="L99:N101"/>
    <mergeCell ref="K78:K101"/>
    <mergeCell ref="H78:J80"/>
    <mergeCell ref="H81:J83"/>
    <mergeCell ref="C35:F35"/>
    <mergeCell ref="C34:F34"/>
    <mergeCell ref="C29:F29"/>
    <mergeCell ref="C28:F28"/>
    <mergeCell ref="C27:F27"/>
    <mergeCell ref="H84:J86"/>
    <mergeCell ref="H87:J89"/>
    <mergeCell ref="H90:J92"/>
    <mergeCell ref="H93:J95"/>
    <mergeCell ref="C64:S67"/>
    <mergeCell ref="C75:D77"/>
    <mergeCell ref="C78:D80"/>
    <mergeCell ref="C81:D83"/>
    <mergeCell ref="E75:F77"/>
    <mergeCell ref="E78:F80"/>
    <mergeCell ref="E81:F83"/>
    <mergeCell ref="H75:N77"/>
    <mergeCell ref="P68:Q68"/>
    <mergeCell ref="P69:Q69"/>
    <mergeCell ref="P70:Q70"/>
    <mergeCell ref="P71:Q71"/>
    <mergeCell ref="P72:Q72"/>
    <mergeCell ref="R68:S68"/>
    <mergeCell ref="R69:S69"/>
    <mergeCell ref="U5:V5"/>
    <mergeCell ref="W5:X5"/>
    <mergeCell ref="Y5:Z5"/>
    <mergeCell ref="AA5:AB5"/>
    <mergeCell ref="AC5:AD5"/>
    <mergeCell ref="AE5:AF5"/>
    <mergeCell ref="U6:AF6"/>
    <mergeCell ref="U7:V10"/>
    <mergeCell ref="W7:X8"/>
    <mergeCell ref="Y7:Z8"/>
    <mergeCell ref="AA7:AB10"/>
    <mergeCell ref="AC7:AD10"/>
    <mergeCell ref="W9:X10"/>
    <mergeCell ref="Y9:Z10"/>
    <mergeCell ref="AE7:AF22"/>
    <mergeCell ref="U11:V14"/>
    <mergeCell ref="W11:X12"/>
    <mergeCell ref="Y11:Z12"/>
    <mergeCell ref="AA11:AB14"/>
    <mergeCell ref="AC11:AD14"/>
    <mergeCell ref="W13:X14"/>
    <mergeCell ref="Y13:Z14"/>
    <mergeCell ref="U15:V18"/>
    <mergeCell ref="W15:X16"/>
    <mergeCell ref="Y15:Z16"/>
    <mergeCell ref="AA15:AB18"/>
    <mergeCell ref="AC15:AD18"/>
    <mergeCell ref="W17:X18"/>
    <mergeCell ref="Y17:Z18"/>
    <mergeCell ref="U19:V22"/>
    <mergeCell ref="W19:X20"/>
    <mergeCell ref="Y19:Z20"/>
    <mergeCell ref="AA19:AB22"/>
    <mergeCell ref="AC19:AD22"/>
    <mergeCell ref="W21:X22"/>
    <mergeCell ref="Y21:Z22"/>
    <mergeCell ref="U23:AF26"/>
    <mergeCell ref="U27:AF27"/>
    <mergeCell ref="U28:V31"/>
    <mergeCell ref="W28:X29"/>
    <mergeCell ref="Y28:Z29"/>
    <mergeCell ref="AA28:AB31"/>
    <mergeCell ref="AC28:AD31"/>
    <mergeCell ref="AE28:AF31"/>
    <mergeCell ref="W30:X31"/>
    <mergeCell ref="Y30:Z31"/>
    <mergeCell ref="U32:V35"/>
    <mergeCell ref="W32:X33"/>
    <mergeCell ref="Y32:Z33"/>
    <mergeCell ref="AA32:AB35"/>
    <mergeCell ref="AC32:AD35"/>
    <mergeCell ref="AE32:AF35"/>
    <mergeCell ref="W34:X35"/>
    <mergeCell ref="Y34:Z35"/>
    <mergeCell ref="U36:V39"/>
    <mergeCell ref="W36:X37"/>
    <mergeCell ref="Y36:Z37"/>
    <mergeCell ref="AA36:AB39"/>
    <mergeCell ref="AC36:AD39"/>
    <mergeCell ref="AE36:AF39"/>
    <mergeCell ref="W38:X39"/>
    <mergeCell ref="Y38:Z39"/>
    <mergeCell ref="W51:X52"/>
    <mergeCell ref="Y51:Z52"/>
    <mergeCell ref="U40:AF40"/>
    <mergeCell ref="U41:V44"/>
    <mergeCell ref="W41:X42"/>
    <mergeCell ref="Y41:Z42"/>
    <mergeCell ref="AA41:AB44"/>
    <mergeCell ref="AC41:AD44"/>
    <mergeCell ref="AE41:AF44"/>
    <mergeCell ref="W43:X44"/>
    <mergeCell ref="Y43:Z44"/>
    <mergeCell ref="U53:AF53"/>
    <mergeCell ref="C49:F49"/>
    <mergeCell ref="C48:F48"/>
    <mergeCell ref="I5:J5"/>
    <mergeCell ref="G5:H5"/>
    <mergeCell ref="K4:L4"/>
    <mergeCell ref="I4:J4"/>
    <mergeCell ref="G4:H4"/>
    <mergeCell ref="U54:V57"/>
    <mergeCell ref="AA54:AB57"/>
    <mergeCell ref="U45:V48"/>
    <mergeCell ref="W45:X46"/>
    <mergeCell ref="Y45:Z46"/>
    <mergeCell ref="AA45:AB48"/>
    <mergeCell ref="AC45:AD48"/>
    <mergeCell ref="AE45:AF48"/>
    <mergeCell ref="W47:X48"/>
    <mergeCell ref="Y47:Z48"/>
    <mergeCell ref="U49:V52"/>
    <mergeCell ref="W49:X50"/>
    <mergeCell ref="Y49:Z50"/>
    <mergeCell ref="AA49:AB52"/>
    <mergeCell ref="AC49:AD52"/>
    <mergeCell ref="AE49:AF52"/>
    <mergeCell ref="U58:V61"/>
    <mergeCell ref="U62:V65"/>
    <mergeCell ref="U66:V68"/>
    <mergeCell ref="W54:X55"/>
    <mergeCell ref="W56:X57"/>
    <mergeCell ref="W58:X59"/>
    <mergeCell ref="W60:X61"/>
    <mergeCell ref="W62:X63"/>
    <mergeCell ref="Y54:Z55"/>
    <mergeCell ref="Y56:Z57"/>
    <mergeCell ref="Y58:Z59"/>
    <mergeCell ref="Y60:Z61"/>
    <mergeCell ref="Y62:Z63"/>
    <mergeCell ref="AA58:AB61"/>
    <mergeCell ref="AA62:AB65"/>
    <mergeCell ref="AA66:AB68"/>
    <mergeCell ref="AC54:AD57"/>
    <mergeCell ref="AC58:AD61"/>
    <mergeCell ref="AC62:AD65"/>
    <mergeCell ref="AC66:AD68"/>
    <mergeCell ref="AE54:AF57"/>
    <mergeCell ref="AE58:AF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2022-10-24T12:52:53Z</dcterms:created>
  <dcterms:modified xsi:type="dcterms:W3CDTF">2022-10-25T00:03:06Z</dcterms:modified>
  <cp:category/>
  <cp:contentStatus/>
</cp:coreProperties>
</file>