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E9D75BB-A94A-43BF-90D4-68E6B79C30A8}" xr6:coauthVersionLast="47" xr6:coauthVersionMax="47" xr10:uidLastSave="{00000000-0000-0000-0000-000000000000}"/>
  <bookViews>
    <workbookView xWindow="-120" yWindow="-120" windowWidth="20730" windowHeight="11040" xr2:uid="{751667D0-1E35-4CC5-B2F5-9EABCC9FAC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50" i="1" s="1"/>
  <c r="H52" i="1" s="1"/>
  <c r="H37" i="1"/>
  <c r="H54" i="1" s="1"/>
  <c r="H58" i="1" s="1"/>
  <c r="H62" i="1" s="1"/>
  <c r="H66" i="1" s="1"/>
  <c r="H71" i="1" s="1"/>
  <c r="H33" i="1"/>
  <c r="J21" i="1" l="1"/>
  <c r="J13" i="1"/>
  <c r="J9" i="1"/>
  <c r="F11" i="1"/>
  <c r="F23" i="1" s="1"/>
  <c r="J14" i="1" l="1"/>
  <c r="J23" i="1" s="1"/>
  <c r="M17" i="1"/>
  <c r="M16" i="1"/>
  <c r="M7" i="1"/>
  <c r="M10" i="1"/>
  <c r="M13" i="1"/>
  <c r="M9" i="1"/>
  <c r="M14" i="1"/>
  <c r="M6" i="1"/>
  <c r="N16" i="1" l="1"/>
  <c r="N13" i="1"/>
  <c r="N9" i="1"/>
  <c r="N6" i="1"/>
</calcChain>
</file>

<file path=xl/sharedStrings.xml><?xml version="1.0" encoding="utf-8"?>
<sst xmlns="http://schemas.openxmlformats.org/spreadsheetml/2006/main" count="76" uniqueCount="71">
  <si>
    <t>AL 30 DE SEPTIEMBRE DE 2022</t>
  </si>
  <si>
    <t>ACTIVOS</t>
  </si>
  <si>
    <t>DISPONIBLE</t>
  </si>
  <si>
    <t>CAJA</t>
  </si>
  <si>
    <t>BANCOS</t>
  </si>
  <si>
    <t>CLIENTES</t>
  </si>
  <si>
    <t>ALMACÉN (INVENTARIOS)</t>
  </si>
  <si>
    <t>SUMA DEL DISPONIBLE</t>
  </si>
  <si>
    <t>MAQUINARIA, PLANTA Y EQUIPO</t>
  </si>
  <si>
    <t>DIFERIDO</t>
  </si>
  <si>
    <t>SUMA TOTAL DEL ACTIVO</t>
  </si>
  <si>
    <t>PASIVOS</t>
  </si>
  <si>
    <t xml:space="preserve">ESTADO DE POSICIÓN FINANCIERA </t>
  </si>
  <si>
    <t>A CORTO PLAZO</t>
  </si>
  <si>
    <t>PROVEEDORES</t>
  </si>
  <si>
    <t>ACREEDORES DIVERSOS</t>
  </si>
  <si>
    <t>SUMA PASIVO A CORTO PLAZO</t>
  </si>
  <si>
    <t>PASIVO A LARGO PLAZO</t>
  </si>
  <si>
    <t>DOCUMETOS POR PAGAR A LARGO PLAZO</t>
  </si>
  <si>
    <t>SUMA DE PASIVO A LARGO PLAZO</t>
  </si>
  <si>
    <t>CAPITAL CONTABLE</t>
  </si>
  <si>
    <t>CAPITAL SOCIAL FIJO</t>
  </si>
  <si>
    <t>CAPITAL SOCIAL VARIABLE</t>
  </si>
  <si>
    <t>RESULTADO DE EJERCICIOS ANTERIORES</t>
  </si>
  <si>
    <t>RESUTADO DEL EJERCICIO</t>
  </si>
  <si>
    <t>SUMA CAPITAL CONTABLE</t>
  </si>
  <si>
    <t>SUMA PASIVO MÁS CAPITAL</t>
  </si>
  <si>
    <t>SUMA TOTAL DEL PASIVO</t>
  </si>
  <si>
    <t>RAZONES FINANCIERAS</t>
  </si>
  <si>
    <t>FÓRMULA</t>
  </si>
  <si>
    <t>ENTRE PASIVO A CORTO PLAZO</t>
  </si>
  <si>
    <t>ACTIVO DISPONIBLE MENOS INVENTARIOS</t>
  </si>
  <si>
    <t>ALCANZAMOS A PAGAR HASTA EL 63 PORCIENTO DE LAS DEUDAS</t>
  </si>
  <si>
    <t>RAZÓN DE CAPITAL DE TRABAJO</t>
  </si>
  <si>
    <t>ACTIVO CIRCULANTE</t>
  </si>
  <si>
    <t>MENOS PASIVO A CORTO PLAZO</t>
  </si>
  <si>
    <t>QUE TENEMOS DE SOBRE 17 MIL PESOS CONTRA EL TOTAL DE LAS DEUDAS</t>
  </si>
  <si>
    <t>RAZON DE CIRCULANTE</t>
  </si>
  <si>
    <t>POR CADA PESO QUE DEBEMOS NOS SOBRAN 49 CENTAVOS</t>
  </si>
  <si>
    <t>RAZÓN DE LIQUIDEZ (PRUEBA DEL ÁCIDO)</t>
  </si>
  <si>
    <t>RAZÓN DE PAGO INMEDIATO</t>
  </si>
  <si>
    <t>ACTIVO CIRCULANTE MENOS INVENTARIOS MENOS CUENTAS POR COBRAR</t>
  </si>
  <si>
    <t>PODEMOS PAGAR SOLO 20 CENTAVOS POR CADA PESO QUE SE DEBE</t>
  </si>
  <si>
    <t>RAZONES DE LIQUIDEZ</t>
  </si>
  <si>
    <t>RAZONES DE ACTIVIDAD</t>
  </si>
  <si>
    <t xml:space="preserve">ESTADO DE RESULTADO INTEGRAL </t>
  </si>
  <si>
    <t>VENTAS DE CONTADO</t>
  </si>
  <si>
    <t>VENTAS A CRÉDITO</t>
  </si>
  <si>
    <t>SUMA DE VENTAS</t>
  </si>
  <si>
    <t>MENOS</t>
  </si>
  <si>
    <t>DESCUENTOS Y DEVOLUCIONES SOBRE VENTAS</t>
  </si>
  <si>
    <t>VENTAS NETAS</t>
  </si>
  <si>
    <t>COSTO DE VENTAS</t>
  </si>
  <si>
    <t>INVENTARIO INICIAL</t>
  </si>
  <si>
    <t>COMPRAS A CRÉDITO</t>
  </si>
  <si>
    <t>COMPRAS DE CONTADO</t>
  </si>
  <si>
    <t>SUMA DE COMPRAS</t>
  </si>
  <si>
    <t>DESCUENTOS Y DEVOLUCIONES SOBRE COMPRAS</t>
  </si>
  <si>
    <t>GASTOS DE COMPRAS</t>
  </si>
  <si>
    <t>COMPRAS NETAS</t>
  </si>
  <si>
    <t>INVENTARIO FINAL</t>
  </si>
  <si>
    <t>UTILIDAD BRUTA</t>
  </si>
  <si>
    <t>GASTOS DE OPERACIONES</t>
  </si>
  <si>
    <t>RESULTADO DE OPERACIÓN</t>
  </si>
  <si>
    <t>RESULTADO INTEGRAL DE FINANCIAMIENTO</t>
  </si>
  <si>
    <t>RESULTADO FINANCIERO</t>
  </si>
  <si>
    <t>OTROS GASTOS Y PRODUCTOS</t>
  </si>
  <si>
    <t>RESULTADO ANTES DE DEPRECIACIONES, AMORTIZACIONES E IMPUESTOS</t>
  </si>
  <si>
    <t>PROVISION DE ISR Y PTU</t>
  </si>
  <si>
    <t>RESULTADO NETO DEL EJERCICIO</t>
  </si>
  <si>
    <t>DEPRECIACIONES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</si>
</sst>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2" applyFont="1"/>
    <xf numFmtId="0" fontId="2" fillId="0" borderId="0" xfId="0" applyFont="1"/>
    <xf numFmtId="44" fontId="2" fillId="0" borderId="0" xfId="2" applyFont="1"/>
    <xf numFmtId="0" fontId="0" fillId="0" borderId="0" xfId="0" applyAlignment="1">
      <alignment horizontal="right"/>
    </xf>
    <xf numFmtId="44" fontId="2" fillId="0" borderId="1" xfId="2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1" fillId="0" borderId="2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CA92-7294-40BC-BE60-144269E291D0}">
  <dimension ref="C1:U71"/>
  <sheetViews>
    <sheetView tabSelected="1" topLeftCell="F1" zoomScale="90" zoomScaleNormal="90" workbookViewId="0">
      <selection activeCell="Q6" sqref="Q6:U7"/>
    </sheetView>
  </sheetViews>
  <sheetFormatPr baseColWidth="10" defaultRowHeight="15" x14ac:dyDescent="0.25"/>
  <cols>
    <col min="4" max="4" width="32.7109375" bestFit="1" customWidth="1"/>
    <col min="5" max="6" width="13.28515625" style="1" bestFit="1" customWidth="1"/>
    <col min="7" max="7" width="0.85546875" customWidth="1"/>
    <col min="8" max="8" width="38" bestFit="1" customWidth="1"/>
    <col min="9" max="10" width="13.28515625" style="1" bestFit="1" customWidth="1"/>
    <col min="11" max="11" width="15.5703125" customWidth="1"/>
    <col min="12" max="12" width="25.140625" customWidth="1"/>
    <col min="13" max="13" width="12.140625" style="1" customWidth="1"/>
    <col min="14" max="14" width="12.140625" customWidth="1"/>
    <col min="15" max="15" width="13" customWidth="1"/>
    <col min="16" max="16" width="5.140625" customWidth="1"/>
  </cols>
  <sheetData>
    <row r="1" spans="4:21" x14ac:dyDescent="0.25">
      <c r="D1" t="s">
        <v>12</v>
      </c>
    </row>
    <row r="2" spans="4:21" x14ac:dyDescent="0.25">
      <c r="D2" t="s">
        <v>0</v>
      </c>
    </row>
    <row r="3" spans="4:21" x14ac:dyDescent="0.25">
      <c r="K3" s="30" t="s">
        <v>43</v>
      </c>
      <c r="L3" s="30"/>
      <c r="M3" s="30"/>
      <c r="N3" s="30"/>
      <c r="O3" s="30"/>
      <c r="Q3" s="23" t="s">
        <v>44</v>
      </c>
      <c r="R3" s="23"/>
      <c r="S3" s="23"/>
      <c r="T3" s="23"/>
      <c r="U3" s="23"/>
    </row>
    <row r="4" spans="4:21" ht="45" x14ac:dyDescent="0.25">
      <c r="K4" s="7" t="s">
        <v>28</v>
      </c>
      <c r="L4" s="8" t="s">
        <v>29</v>
      </c>
      <c r="Q4" s="7" t="s">
        <v>28</v>
      </c>
      <c r="R4" s="8" t="s">
        <v>29</v>
      </c>
      <c r="S4" s="1"/>
    </row>
    <row r="5" spans="4:21" ht="15.75" thickBot="1" x14ac:dyDescent="0.3">
      <c r="D5" s="4" t="s">
        <v>1</v>
      </c>
      <c r="H5" t="s">
        <v>11</v>
      </c>
      <c r="S5" s="1"/>
    </row>
    <row r="6" spans="4:21" x14ac:dyDescent="0.25">
      <c r="D6" t="s">
        <v>2</v>
      </c>
      <c r="H6" t="s">
        <v>13</v>
      </c>
      <c r="K6" s="26" t="s">
        <v>33</v>
      </c>
      <c r="L6" s="10" t="s">
        <v>34</v>
      </c>
      <c r="M6" s="13">
        <f>+F11</f>
        <v>52000</v>
      </c>
      <c r="N6" s="19">
        <f>+M6-M7</f>
        <v>17000</v>
      </c>
      <c r="O6" s="21" t="s">
        <v>36</v>
      </c>
      <c r="Q6" s="26"/>
      <c r="R6" s="10"/>
      <c r="S6" s="13"/>
      <c r="T6" s="19"/>
      <c r="U6" s="21"/>
    </row>
    <row r="7" spans="4:21" ht="30.75" thickBot="1" x14ac:dyDescent="0.3">
      <c r="D7" t="s">
        <v>3</v>
      </c>
      <c r="E7" s="1">
        <v>2000</v>
      </c>
      <c r="H7" t="s">
        <v>14</v>
      </c>
      <c r="I7" s="1">
        <v>25000</v>
      </c>
      <c r="K7" s="27"/>
      <c r="L7" s="11" t="s">
        <v>35</v>
      </c>
      <c r="M7" s="15">
        <f>+J9</f>
        <v>35000</v>
      </c>
      <c r="N7" s="20"/>
      <c r="O7" s="22"/>
      <c r="Q7" s="27"/>
      <c r="R7" s="11"/>
      <c r="S7" s="15"/>
      <c r="T7" s="20"/>
      <c r="U7" s="22"/>
    </row>
    <row r="8" spans="4:21" ht="15.75" thickBot="1" x14ac:dyDescent="0.3">
      <c r="D8" t="s">
        <v>4</v>
      </c>
      <c r="E8" s="1">
        <v>5000</v>
      </c>
      <c r="H8" t="s">
        <v>15</v>
      </c>
      <c r="I8" s="1">
        <v>10000</v>
      </c>
    </row>
    <row r="9" spans="4:21" x14ac:dyDescent="0.25">
      <c r="D9" t="s">
        <v>5</v>
      </c>
      <c r="E9" s="1">
        <v>15000</v>
      </c>
      <c r="H9" s="2" t="s">
        <v>16</v>
      </c>
      <c r="J9" s="3">
        <f>SUM(I7:I8)</f>
        <v>35000</v>
      </c>
      <c r="K9" s="26" t="s">
        <v>37</v>
      </c>
      <c r="L9" s="10" t="s">
        <v>34</v>
      </c>
      <c r="M9" s="12">
        <f>+F11</f>
        <v>52000</v>
      </c>
      <c r="N9" s="28">
        <f>+M9/M10</f>
        <v>1.4857142857142858</v>
      </c>
      <c r="O9" s="21" t="s">
        <v>38</v>
      </c>
    </row>
    <row r="10" spans="4:21" ht="30.75" thickBot="1" x14ac:dyDescent="0.3">
      <c r="D10" t="s">
        <v>6</v>
      </c>
      <c r="E10" s="1">
        <v>30000</v>
      </c>
      <c r="K10" s="27"/>
      <c r="L10" s="11" t="s">
        <v>30</v>
      </c>
      <c r="M10" s="9">
        <f>+J9</f>
        <v>35000</v>
      </c>
      <c r="N10" s="29"/>
      <c r="O10" s="22"/>
    </row>
    <row r="11" spans="4:21" x14ac:dyDescent="0.25">
      <c r="D11" s="2" t="s">
        <v>7</v>
      </c>
      <c r="E11" s="3"/>
      <c r="F11" s="3">
        <f>SUM(E7:E10)</f>
        <v>52000</v>
      </c>
      <c r="H11" t="s">
        <v>17</v>
      </c>
    </row>
    <row r="12" spans="4:21" ht="15.75" thickBot="1" x14ac:dyDescent="0.3">
      <c r="H12" t="s">
        <v>18</v>
      </c>
      <c r="I12" s="1">
        <v>40000</v>
      </c>
    </row>
    <row r="13" spans="4:21" ht="30" x14ac:dyDescent="0.25">
      <c r="H13" s="2" t="s">
        <v>19</v>
      </c>
      <c r="J13" s="3">
        <f>+I12</f>
        <v>40000</v>
      </c>
      <c r="K13" s="26" t="s">
        <v>39</v>
      </c>
      <c r="L13" s="10" t="s">
        <v>31</v>
      </c>
      <c r="M13" s="12">
        <f>+F11-E10</f>
        <v>22000</v>
      </c>
      <c r="N13" s="28">
        <f>+M13/M14</f>
        <v>0.62857142857142856</v>
      </c>
      <c r="O13" s="21" t="s">
        <v>32</v>
      </c>
    </row>
    <row r="14" spans="4:21" ht="30.75" thickBot="1" x14ac:dyDescent="0.3">
      <c r="D14" t="s">
        <v>8</v>
      </c>
      <c r="F14" s="3">
        <v>150000</v>
      </c>
      <c r="H14" s="2" t="s">
        <v>27</v>
      </c>
      <c r="J14" s="3">
        <f>+J9+J13</f>
        <v>75000</v>
      </c>
      <c r="K14" s="27"/>
      <c r="L14" s="11" t="s">
        <v>30</v>
      </c>
      <c r="M14" s="9">
        <f>+J9</f>
        <v>35000</v>
      </c>
      <c r="N14" s="29"/>
      <c r="O14" s="22"/>
    </row>
    <row r="15" spans="4:21" ht="15.75" thickBot="1" x14ac:dyDescent="0.3">
      <c r="F15" s="3"/>
    </row>
    <row r="16" spans="4:21" ht="60" x14ac:dyDescent="0.25">
      <c r="D16" t="s">
        <v>9</v>
      </c>
      <c r="F16" s="3">
        <v>7000</v>
      </c>
      <c r="H16" t="s">
        <v>20</v>
      </c>
      <c r="K16" s="26" t="s">
        <v>40</v>
      </c>
      <c r="L16" s="10" t="s">
        <v>41</v>
      </c>
      <c r="M16" s="13">
        <f>+F11-E10-E9</f>
        <v>7000</v>
      </c>
      <c r="N16" s="28">
        <f>+M16/M17</f>
        <v>0.2</v>
      </c>
      <c r="O16" s="21" t="s">
        <v>42</v>
      </c>
    </row>
    <row r="17" spans="4:15" ht="30.75" thickBot="1" x14ac:dyDescent="0.3">
      <c r="F17" s="3"/>
      <c r="H17" t="s">
        <v>21</v>
      </c>
      <c r="I17" s="1">
        <v>10000</v>
      </c>
      <c r="K17" s="27"/>
      <c r="L17" s="11" t="s">
        <v>30</v>
      </c>
      <c r="M17" s="14">
        <f>+J9</f>
        <v>35000</v>
      </c>
      <c r="N17" s="29"/>
      <c r="O17" s="22"/>
    </row>
    <row r="18" spans="4:15" x14ac:dyDescent="0.25">
      <c r="H18" t="s">
        <v>22</v>
      </c>
      <c r="I18" s="1">
        <v>60000</v>
      </c>
    </row>
    <row r="19" spans="4:15" x14ac:dyDescent="0.25">
      <c r="H19" t="s">
        <v>23</v>
      </c>
      <c r="I19" s="1">
        <v>20000</v>
      </c>
    </row>
    <row r="20" spans="4:15" x14ac:dyDescent="0.25">
      <c r="H20" t="s">
        <v>24</v>
      </c>
      <c r="I20" s="1">
        <v>4000</v>
      </c>
    </row>
    <row r="21" spans="4:15" x14ac:dyDescent="0.25">
      <c r="H21" t="s">
        <v>25</v>
      </c>
      <c r="J21" s="3">
        <f>SUM(I17:I20)</f>
        <v>94000</v>
      </c>
    </row>
    <row r="23" spans="4:15" ht="15.75" thickBot="1" x14ac:dyDescent="0.3">
      <c r="D23" t="s">
        <v>10</v>
      </c>
      <c r="F23" s="5">
        <f>SUM(F11:F16)</f>
        <v>209000</v>
      </c>
      <c r="H23" s="2" t="s">
        <v>26</v>
      </c>
      <c r="I23" s="3"/>
      <c r="J23" s="5">
        <f>+J14+J21</f>
        <v>169000</v>
      </c>
    </row>
    <row r="24" spans="4:15" ht="15.75" thickTop="1" x14ac:dyDescent="0.25"/>
    <row r="28" spans="4:15" x14ac:dyDescent="0.25">
      <c r="D28" s="24" t="s">
        <v>45</v>
      </c>
      <c r="E28" s="24"/>
      <c r="F28" s="24"/>
      <c r="G28" s="24"/>
      <c r="H28" s="24"/>
      <c r="I28" s="24"/>
      <c r="J28" s="24"/>
    </row>
    <row r="31" spans="4:15" x14ac:dyDescent="0.25">
      <c r="D31" s="16" t="s">
        <v>46</v>
      </c>
      <c r="H31" s="1">
        <v>120000</v>
      </c>
    </row>
    <row r="32" spans="4:15" x14ac:dyDescent="0.25">
      <c r="D32" s="16" t="s">
        <v>47</v>
      </c>
      <c r="H32" s="1">
        <v>130000</v>
      </c>
    </row>
    <row r="33" spans="3:8" x14ac:dyDescent="0.25">
      <c r="D33" s="16" t="s">
        <v>48</v>
      </c>
      <c r="H33" s="3">
        <f>SUM(H31:H32)</f>
        <v>250000</v>
      </c>
    </row>
    <row r="34" spans="3:8" x14ac:dyDescent="0.25">
      <c r="D34" s="16"/>
      <c r="H34" s="1"/>
    </row>
    <row r="35" spans="3:8" ht="30" x14ac:dyDescent="0.25">
      <c r="C35" t="s">
        <v>49</v>
      </c>
      <c r="D35" s="17" t="s">
        <v>50</v>
      </c>
      <c r="H35" s="1">
        <v>5000</v>
      </c>
    </row>
    <row r="36" spans="3:8" x14ac:dyDescent="0.25">
      <c r="D36" s="16"/>
      <c r="H36" s="1"/>
    </row>
    <row r="37" spans="3:8" x14ac:dyDescent="0.25">
      <c r="D37" s="18" t="s">
        <v>51</v>
      </c>
      <c r="H37" s="3">
        <f>+H33-H35</f>
        <v>245000</v>
      </c>
    </row>
    <row r="38" spans="3:8" x14ac:dyDescent="0.25">
      <c r="D38" s="16"/>
      <c r="H38" s="1"/>
    </row>
    <row r="39" spans="3:8" x14ac:dyDescent="0.25">
      <c r="D39" s="18" t="s">
        <v>52</v>
      </c>
      <c r="H39" s="1"/>
    </row>
    <row r="40" spans="3:8" x14ac:dyDescent="0.25">
      <c r="H40" s="1"/>
    </row>
    <row r="41" spans="3:8" x14ac:dyDescent="0.25">
      <c r="D41" t="s">
        <v>53</v>
      </c>
      <c r="F41" s="1">
        <v>45000</v>
      </c>
      <c r="H41" s="1"/>
    </row>
    <row r="42" spans="3:8" x14ac:dyDescent="0.25">
      <c r="H42" s="1"/>
    </row>
    <row r="43" spans="3:8" x14ac:dyDescent="0.25">
      <c r="D43" t="s">
        <v>55</v>
      </c>
      <c r="E43" s="1">
        <v>100000</v>
      </c>
      <c r="H43" s="1"/>
    </row>
    <row r="44" spans="3:8" x14ac:dyDescent="0.25">
      <c r="D44" t="s">
        <v>54</v>
      </c>
      <c r="E44" s="1">
        <v>125000</v>
      </c>
      <c r="H44" s="1"/>
    </row>
    <row r="45" spans="3:8" x14ac:dyDescent="0.25">
      <c r="D45" t="s">
        <v>56</v>
      </c>
      <c r="E45" s="1">
        <f>SUM(E43:E44)</f>
        <v>225000</v>
      </c>
      <c r="H45" s="1"/>
    </row>
    <row r="46" spans="3:8" x14ac:dyDescent="0.25">
      <c r="H46" s="1"/>
    </row>
    <row r="47" spans="3:8" ht="30" x14ac:dyDescent="0.25">
      <c r="D47" s="6" t="s">
        <v>57</v>
      </c>
      <c r="E47" s="1">
        <v>8000</v>
      </c>
      <c r="H47" s="1"/>
    </row>
    <row r="48" spans="3:8" x14ac:dyDescent="0.25">
      <c r="D48" t="s">
        <v>58</v>
      </c>
      <c r="E48" s="1">
        <v>1000</v>
      </c>
      <c r="H48" s="1"/>
    </row>
    <row r="49" spans="4:8" x14ac:dyDescent="0.25">
      <c r="H49" s="1"/>
    </row>
    <row r="50" spans="4:8" x14ac:dyDescent="0.25">
      <c r="D50" t="s">
        <v>59</v>
      </c>
      <c r="F50" s="1">
        <f>+E45-E47+E48</f>
        <v>218000</v>
      </c>
      <c r="H50" s="1"/>
    </row>
    <row r="51" spans="4:8" x14ac:dyDescent="0.25">
      <c r="H51" s="1"/>
    </row>
    <row r="52" spans="4:8" x14ac:dyDescent="0.25">
      <c r="D52" t="s">
        <v>60</v>
      </c>
      <c r="F52" s="1">
        <v>30000</v>
      </c>
      <c r="H52" s="1">
        <f>+F41+F50-F52</f>
        <v>233000</v>
      </c>
    </row>
    <row r="53" spans="4:8" x14ac:dyDescent="0.25">
      <c r="H53" s="1"/>
    </row>
    <row r="54" spans="4:8" x14ac:dyDescent="0.25">
      <c r="D54" t="s">
        <v>61</v>
      </c>
      <c r="H54" s="1">
        <f>+H37-H52</f>
        <v>12000</v>
      </c>
    </row>
    <row r="55" spans="4:8" x14ac:dyDescent="0.25">
      <c r="H55" s="1"/>
    </row>
    <row r="56" spans="4:8" x14ac:dyDescent="0.25">
      <c r="D56" t="s">
        <v>62</v>
      </c>
      <c r="H56" s="1">
        <v>4000</v>
      </c>
    </row>
    <row r="57" spans="4:8" x14ac:dyDescent="0.25">
      <c r="H57" s="1"/>
    </row>
    <row r="58" spans="4:8" x14ac:dyDescent="0.25">
      <c r="D58" t="s">
        <v>63</v>
      </c>
      <c r="H58" s="1">
        <f>+H54-H56</f>
        <v>8000</v>
      </c>
    </row>
    <row r="59" spans="4:8" x14ac:dyDescent="0.25">
      <c r="H59" s="1"/>
    </row>
    <row r="60" spans="4:8" x14ac:dyDescent="0.25">
      <c r="D60" t="s">
        <v>64</v>
      </c>
      <c r="H60" s="1">
        <v>2000</v>
      </c>
    </row>
    <row r="61" spans="4:8" x14ac:dyDescent="0.25">
      <c r="H61" s="1"/>
    </row>
    <row r="62" spans="4:8" x14ac:dyDescent="0.25">
      <c r="D62" t="s">
        <v>65</v>
      </c>
      <c r="H62" s="1">
        <f>+H58+H60</f>
        <v>10000</v>
      </c>
    </row>
    <row r="63" spans="4:8" x14ac:dyDescent="0.25">
      <c r="H63" s="1"/>
    </row>
    <row r="64" spans="4:8" x14ac:dyDescent="0.25">
      <c r="D64" t="s">
        <v>66</v>
      </c>
      <c r="H64" s="1">
        <v>500</v>
      </c>
    </row>
    <row r="65" spans="4:8" x14ac:dyDescent="0.25">
      <c r="H65" s="1"/>
    </row>
    <row r="66" spans="4:8" ht="27.75" customHeight="1" x14ac:dyDescent="0.25">
      <c r="D66" s="25" t="s">
        <v>67</v>
      </c>
      <c r="E66" s="25"/>
      <c r="F66" s="25"/>
      <c r="G66" s="2"/>
      <c r="H66" s="3">
        <f>+H62+H64</f>
        <v>10500</v>
      </c>
    </row>
    <row r="67" spans="4:8" x14ac:dyDescent="0.25">
      <c r="H67" s="1"/>
    </row>
    <row r="68" spans="4:8" x14ac:dyDescent="0.25">
      <c r="D68" t="s">
        <v>70</v>
      </c>
      <c r="H68" s="1"/>
    </row>
    <row r="69" spans="4:8" x14ac:dyDescent="0.25">
      <c r="D69" t="s">
        <v>68</v>
      </c>
      <c r="H69" s="1">
        <v>6500</v>
      </c>
    </row>
    <row r="70" spans="4:8" x14ac:dyDescent="0.25">
      <c r="H70" s="1"/>
    </row>
    <row r="71" spans="4:8" x14ac:dyDescent="0.25">
      <c r="D71" s="2" t="s">
        <v>69</v>
      </c>
      <c r="E71" s="3"/>
      <c r="F71" s="3"/>
      <c r="G71" s="2"/>
      <c r="H71" s="3">
        <f>+H66-H69</f>
        <v>4000</v>
      </c>
    </row>
  </sheetData>
  <mergeCells count="19">
    <mergeCell ref="K9:K10"/>
    <mergeCell ref="N9:N10"/>
    <mergeCell ref="O9:O10"/>
    <mergeCell ref="T6:T7"/>
    <mergeCell ref="U6:U7"/>
    <mergeCell ref="Q3:U3"/>
    <mergeCell ref="D28:J28"/>
    <mergeCell ref="D66:F66"/>
    <mergeCell ref="K16:K17"/>
    <mergeCell ref="N16:N17"/>
    <mergeCell ref="O16:O17"/>
    <mergeCell ref="K3:O3"/>
    <mergeCell ref="Q6:Q7"/>
    <mergeCell ref="K13:K14"/>
    <mergeCell ref="O13:O14"/>
    <mergeCell ref="N13:N14"/>
    <mergeCell ref="K6:K7"/>
    <mergeCell ref="N6:N7"/>
    <mergeCell ref="O6:O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Padilla Argüello</dc:creator>
  <cp:lastModifiedBy>Jorge Enrique Padilla Argüello</cp:lastModifiedBy>
  <dcterms:created xsi:type="dcterms:W3CDTF">2022-10-11T00:18:03Z</dcterms:created>
  <dcterms:modified xsi:type="dcterms:W3CDTF">2022-10-11T01:43:17Z</dcterms:modified>
</cp:coreProperties>
</file>