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d.docs.live.net/6654d728944aa644/Documentos/Tareas/5° Semestre/Matematicas financieras/"/>
    </mc:Choice>
  </mc:AlternateContent>
  <xr:revisionPtr revIDLastSave="9" documentId="8_{71FD9C17-9F24-4E60-8B35-547918B3D726}" xr6:coauthVersionLast="47" xr6:coauthVersionMax="47" xr10:uidLastSave="{C8A24A04-EFE1-47C6-B7A3-A5347E1DC7A5}"/>
  <bookViews>
    <workbookView xWindow="-120" yWindow="-120" windowWidth="20730" windowHeight="11040" xr2:uid="{00000000-000D-0000-FFFF-FFFF00000000}"/>
  </bookViews>
  <sheets>
    <sheet name="CETES E INFLACIÓN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5" i="1" l="1"/>
  <c r="G6" i="1"/>
  <c r="I6" i="1"/>
  <c r="F17" i="1" l="1"/>
  <c r="G17" i="1" s="1"/>
  <c r="F16" i="1"/>
  <c r="G16" i="1" s="1"/>
  <c r="F15" i="1"/>
  <c r="G15" i="1" s="1"/>
  <c r="F14" i="1"/>
  <c r="G14" i="1" s="1"/>
  <c r="F13" i="1"/>
  <c r="G13" i="1" s="1"/>
  <c r="F12" i="1"/>
  <c r="G12" i="1" s="1"/>
  <c r="F11" i="1"/>
  <c r="G11" i="1" s="1"/>
  <c r="F10" i="1"/>
  <c r="G10" i="1" s="1"/>
  <c r="F9" i="1"/>
  <c r="G9" i="1" s="1"/>
  <c r="F8" i="1"/>
  <c r="G8" i="1" s="1"/>
  <c r="F7" i="1"/>
  <c r="G7" i="1" s="1"/>
  <c r="F6" i="1"/>
  <c r="F57" i="1"/>
  <c r="G57" i="1" s="1"/>
  <c r="F119" i="1"/>
  <c r="G119" i="1" s="1"/>
  <c r="F118" i="1"/>
  <c r="G118" i="1" s="1"/>
  <c r="F117" i="1"/>
  <c r="G117" i="1" s="1"/>
  <c r="F116" i="1"/>
  <c r="G116" i="1" s="1"/>
  <c r="F115" i="1"/>
  <c r="G115" i="1" s="1"/>
  <c r="F114" i="1"/>
  <c r="G114" i="1" s="1"/>
  <c r="F113" i="1"/>
  <c r="G113" i="1" s="1"/>
  <c r="F112" i="1"/>
  <c r="G112" i="1" s="1"/>
  <c r="F111" i="1"/>
  <c r="G111" i="1" s="1"/>
  <c r="F110" i="1"/>
  <c r="G110" i="1" s="1"/>
  <c r="F109" i="1"/>
  <c r="G109" i="1" s="1"/>
  <c r="F108" i="1"/>
  <c r="G108" i="1" s="1"/>
  <c r="F102" i="1"/>
  <c r="G102" i="1" s="1"/>
  <c r="F101" i="1"/>
  <c r="G101" i="1" s="1"/>
  <c r="F100" i="1"/>
  <c r="G100" i="1" s="1"/>
  <c r="F99" i="1"/>
  <c r="G99" i="1" s="1"/>
  <c r="F98" i="1"/>
  <c r="G98" i="1" s="1"/>
  <c r="F97" i="1"/>
  <c r="G97" i="1" s="1"/>
  <c r="F96" i="1"/>
  <c r="G96" i="1" s="1"/>
  <c r="F95" i="1"/>
  <c r="G95" i="1" s="1"/>
  <c r="F94" i="1"/>
  <c r="G94" i="1" s="1"/>
  <c r="F93" i="1"/>
  <c r="G93" i="1" s="1"/>
  <c r="F92" i="1"/>
  <c r="G92" i="1" s="1"/>
  <c r="F91" i="1"/>
  <c r="G91" i="1" s="1"/>
  <c r="F85" i="1"/>
  <c r="G85" i="1" s="1"/>
  <c r="F84" i="1"/>
  <c r="G84" i="1" s="1"/>
  <c r="F83" i="1"/>
  <c r="G83" i="1" s="1"/>
  <c r="F82" i="1"/>
  <c r="G82" i="1" s="1"/>
  <c r="F81" i="1"/>
  <c r="G81" i="1" s="1"/>
  <c r="F80" i="1"/>
  <c r="G80" i="1" s="1"/>
  <c r="F79" i="1"/>
  <c r="G79" i="1" s="1"/>
  <c r="F78" i="1"/>
  <c r="G78" i="1" s="1"/>
  <c r="F77" i="1"/>
  <c r="G77" i="1" s="1"/>
  <c r="F76" i="1"/>
  <c r="G76" i="1" s="1"/>
  <c r="F75" i="1"/>
  <c r="G75" i="1" s="1"/>
  <c r="F74" i="1"/>
  <c r="G74" i="1" s="1"/>
  <c r="F68" i="1"/>
  <c r="G68" i="1" s="1"/>
  <c r="F67" i="1"/>
  <c r="G67" i="1" s="1"/>
  <c r="F66" i="1"/>
  <c r="G66" i="1" s="1"/>
  <c r="F65" i="1"/>
  <c r="G65" i="1" s="1"/>
  <c r="F64" i="1"/>
  <c r="G64" i="1" s="1"/>
  <c r="F63" i="1"/>
  <c r="G63" i="1" s="1"/>
  <c r="F62" i="1"/>
  <c r="G62" i="1" s="1"/>
  <c r="F61" i="1"/>
  <c r="G61" i="1" s="1"/>
  <c r="F60" i="1"/>
  <c r="G60" i="1" s="1"/>
  <c r="F59" i="1"/>
  <c r="G59" i="1" s="1"/>
  <c r="F58" i="1"/>
  <c r="G58" i="1" s="1"/>
  <c r="F51" i="1"/>
  <c r="G51" i="1" s="1"/>
  <c r="F50" i="1"/>
  <c r="G50" i="1" s="1"/>
  <c r="F49" i="1"/>
  <c r="G49" i="1" s="1"/>
  <c r="F48" i="1"/>
  <c r="G48" i="1" s="1"/>
  <c r="F47" i="1"/>
  <c r="G47" i="1" s="1"/>
  <c r="F46" i="1"/>
  <c r="G46" i="1" s="1"/>
  <c r="F45" i="1"/>
  <c r="G45" i="1" s="1"/>
  <c r="F44" i="1"/>
  <c r="G44" i="1" s="1"/>
  <c r="F43" i="1"/>
  <c r="G43" i="1" s="1"/>
  <c r="F42" i="1"/>
  <c r="G42" i="1" s="1"/>
  <c r="F41" i="1"/>
  <c r="G41" i="1" s="1"/>
  <c r="F40" i="1"/>
  <c r="G40" i="1" s="1"/>
  <c r="D18" i="1"/>
  <c r="F24" i="1"/>
  <c r="G24" i="1" s="1"/>
  <c r="F25" i="1"/>
  <c r="F26" i="1"/>
  <c r="G26" i="1" s="1"/>
  <c r="F27" i="1"/>
  <c r="G27" i="1" s="1"/>
  <c r="F28" i="1"/>
  <c r="G28" i="1" s="1"/>
  <c r="F29" i="1"/>
  <c r="G29" i="1" s="1"/>
  <c r="F30" i="1"/>
  <c r="G30" i="1" s="1"/>
  <c r="F31" i="1"/>
  <c r="G31" i="1" s="1"/>
  <c r="F32" i="1"/>
  <c r="G32" i="1" s="1"/>
  <c r="F33" i="1"/>
  <c r="G33" i="1" s="1"/>
  <c r="F34" i="1"/>
  <c r="G34" i="1" s="1"/>
  <c r="F23" i="1"/>
  <c r="G23" i="1" s="1"/>
  <c r="D120" i="1"/>
  <c r="D103" i="1"/>
  <c r="D86" i="1"/>
  <c r="D69" i="1"/>
  <c r="D52" i="1"/>
  <c r="D35" i="1"/>
  <c r="G18" i="1" l="1"/>
  <c r="F18" i="1"/>
  <c r="G69" i="1"/>
  <c r="F69" i="1"/>
  <c r="G52" i="1"/>
  <c r="F52" i="1"/>
  <c r="G120" i="1"/>
  <c r="F120" i="1"/>
  <c r="G103" i="1"/>
  <c r="F103" i="1"/>
  <c r="G86" i="1"/>
  <c r="F86" i="1"/>
  <c r="G35" i="1"/>
  <c r="F35" i="1"/>
</calcChain>
</file>

<file path=xl/sharedStrings.xml><?xml version="1.0" encoding="utf-8"?>
<sst xmlns="http://schemas.openxmlformats.org/spreadsheetml/2006/main" count="135" uniqueCount="35">
  <si>
    <t>Mes</t>
  </si>
  <si>
    <t>Tasa Promedio</t>
  </si>
  <si>
    <t>Enero</t>
  </si>
  <si>
    <t>Febrero</t>
  </si>
  <si>
    <t>Marzo</t>
  </si>
  <si>
    <t>Abril</t>
  </si>
  <si>
    <t>Mayo</t>
  </si>
  <si>
    <t>Junio</t>
  </si>
  <si>
    <t>Julio</t>
  </si>
  <si>
    <t>Agosto</t>
  </si>
  <si>
    <t>Septiembre</t>
  </si>
  <si>
    <t>Octubre</t>
  </si>
  <si>
    <t>Noviembre</t>
  </si>
  <si>
    <t>Diciembre</t>
  </si>
  <si>
    <t>Cetes 2019</t>
  </si>
  <si>
    <t>Cetes 2018</t>
  </si>
  <si>
    <t>Cetes 2020</t>
  </si>
  <si>
    <t>Inflación 2018</t>
  </si>
  <si>
    <t>Inflación 2019</t>
  </si>
  <si>
    <t>Inflación 2020</t>
  </si>
  <si>
    <t>Cetes 2021</t>
  </si>
  <si>
    <t>Inflación 2021</t>
  </si>
  <si>
    <t>Cetes 2022</t>
  </si>
  <si>
    <t>Inflación 2022</t>
  </si>
  <si>
    <t>Cetes 2023</t>
  </si>
  <si>
    <t>Inflación 2023</t>
  </si>
  <si>
    <t>Cetes 2024</t>
  </si>
  <si>
    <t>Inflación 2024</t>
  </si>
  <si>
    <t>Anual</t>
  </si>
  <si>
    <t>Tasa Promedio Anual</t>
  </si>
  <si>
    <t>Tasa Efectiva Mensual</t>
  </si>
  <si>
    <t>Acumulada a 6 Años</t>
  </si>
  <si>
    <t xml:space="preserve">Anual </t>
  </si>
  <si>
    <t xml:space="preserve">Tasa Real </t>
  </si>
  <si>
    <r>
      <rPr>
        <b/>
        <sz val="11"/>
        <color theme="1"/>
        <rFont val="Calibri"/>
        <family val="2"/>
        <scheme val="minor"/>
      </rPr>
      <t>Conclusiones del análisis de CETES e inflación (2018-2024):</t>
    </r>
    <r>
      <rPr>
        <sz val="11"/>
        <color theme="1"/>
        <rFont val="Calibri"/>
        <family val="2"/>
        <scheme val="minor"/>
      </rPr>
      <t xml:space="preserve">
•Después de analizar los datos, puedo decir que, aunque algunos años fueron complicados, como 2021 donde la tasa real fue negativa (-2.64%), en general los CETES lograron mantener un crecimiento real acumulado del 22.78% en estos seis años. Esto significa que quienes invirtieron consistentemente pudieron aumentar su poder adquisitivo, incluso enfrentando años con inflación alta.
•Me di cuenta de que la inflación tiene un impacto súper importante en las inversiones. En años con una inflación controlada, como 2023 y 2024, las tasas reales fueron bastante buenas (6.7% y 6.75%, respectivamente). Pero en años con inflación más alta, como 2018 y 2021, los rendimientos reales fueron mucho menores o incluso negativos. Esto demuestra que no basta con mirar las tasas nominales; siempre hay que considerar la inflación.
•Lo que más me llamó la atención fue cómo, a pesar de las fluctuaciones anuales, invertir en CETES a largo plazo resultó ser una estrategia positiva. La tasa acumulada del 22.78% refleja que la paciencia y la constancia pueden dar buenos resultados, incluso en un contexto económico cambiante.
•Saber calcular la tasa real y la tasa acumulada es clave en matemáticas financieras, porque nos permite entender el verdadero rendimiento de una inversión. A simple vista, una tasa nominal puede parecer atractiva, pero si no ajustamos por inflación, no sabemos si realmente estamos ganando o perdiendo en términos de poder adquisitivo.
•	La tasa real nos ayuda a tomar decisiones más conscientes, sobre todo si queremos proteger o hacer crecer nuestro dinero a lo largo del tiempo. Por otro lado, calcular la tasa acumulada nos da una visión completa del rendimiento a largo plazo, algo súper útil cuando evaluamos la viabilidad de proyectos o estrategias de inversión.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</si>
</sst>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00_-;\-* #,##0.0000_-;_-* &quot;-&quot;??_-;_-@_-"/>
    <numFmt numFmtId="165" formatCode="0.000%"/>
    <numFmt numFmtId="166" formatCode="0.0000%"/>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12">
    <fill>
      <patternFill patternType="none"/>
    </fill>
    <fill>
      <patternFill patternType="gray125"/>
    </fill>
    <fill>
      <patternFill patternType="solid">
        <fgColor theme="5" tint="0.39997558519241921"/>
        <bgColor indexed="64"/>
      </patternFill>
    </fill>
    <fill>
      <patternFill patternType="solid">
        <fgColor theme="7" tint="0.59999389629810485"/>
        <bgColor indexed="64"/>
      </patternFill>
    </fill>
    <fill>
      <patternFill patternType="solid">
        <fgColor rgb="FF92D050"/>
        <bgColor indexed="64"/>
      </patternFill>
    </fill>
    <fill>
      <patternFill patternType="solid">
        <fgColor rgb="FFFFC000"/>
        <bgColor indexed="64"/>
      </patternFill>
    </fill>
    <fill>
      <patternFill patternType="solid">
        <fgColor rgb="FF9C2457"/>
        <bgColor indexed="64"/>
      </patternFill>
    </fill>
    <fill>
      <patternFill patternType="solid">
        <fgColor rgb="FF9D8623"/>
        <bgColor indexed="64"/>
      </patternFill>
    </fill>
    <fill>
      <patternFill patternType="solid">
        <fgColor rgb="FFBA062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2">
    <xf numFmtId="0" fontId="0" fillId="0" borderId="0" xfId="0"/>
    <xf numFmtId="10" fontId="0" fillId="0" borderId="1" xfId="0" applyNumberFormat="1" applyBorder="1" applyAlignment="1">
      <alignment vertical="center" wrapText="1"/>
    </xf>
    <xf numFmtId="10" fontId="0" fillId="0" borderId="1" xfId="2" applyNumberFormat="1" applyFont="1" applyBorder="1" applyAlignment="1">
      <alignment vertical="center" wrapText="1"/>
    </xf>
    <xf numFmtId="165" fontId="0" fillId="0" borderId="1" xfId="2" applyNumberFormat="1" applyFont="1" applyBorder="1" applyAlignment="1">
      <alignment vertical="center" wrapText="1"/>
    </xf>
    <xf numFmtId="10" fontId="0" fillId="0" borderId="1" xfId="2" applyNumberFormat="1" applyFont="1" applyBorder="1"/>
    <xf numFmtId="10" fontId="2" fillId="0" borderId="0" xfId="2" applyNumberFormat="1" applyFont="1" applyFill="1" applyBorder="1" applyAlignment="1">
      <alignment vertical="center" wrapText="1"/>
    </xf>
    <xf numFmtId="164" fontId="2" fillId="0" borderId="0" xfId="1" applyNumberFormat="1" applyFont="1" applyFill="1" applyBorder="1" applyAlignment="1">
      <alignment vertical="center" wrapText="1"/>
    </xf>
    <xf numFmtId="166" fontId="0" fillId="0" borderId="1" xfId="2" applyNumberFormat="1" applyFont="1" applyBorder="1" applyAlignment="1">
      <alignment vertical="center" wrapText="1"/>
    </xf>
    <xf numFmtId="9" fontId="2" fillId="0" borderId="1" xfId="2" applyFont="1" applyBorder="1"/>
    <xf numFmtId="10" fontId="2" fillId="0" borderId="1" xfId="2" applyNumberFormat="1" applyFont="1" applyBorder="1"/>
    <xf numFmtId="166" fontId="2" fillId="0" borderId="1" xfId="2" applyNumberFormat="1" applyFont="1" applyBorder="1" applyAlignment="1">
      <alignment vertical="center" wrapText="1"/>
    </xf>
    <xf numFmtId="0" fontId="2" fillId="0" borderId="0" xfId="0" applyFont="1" applyAlignment="1">
      <alignment vertical="center"/>
    </xf>
    <xf numFmtId="10" fontId="0" fillId="0" borderId="0" xfId="2" applyNumberFormat="1" applyFont="1" applyFill="1" applyBorder="1" applyAlignment="1">
      <alignment vertical="center" wrapText="1"/>
    </xf>
    <xf numFmtId="10" fontId="2" fillId="0" borderId="0" xfId="2" applyNumberFormat="1" applyFont="1" applyFill="1" applyBorder="1"/>
    <xf numFmtId="0" fontId="2" fillId="0" borderId="0" xfId="0" applyFont="1" applyAlignment="1">
      <alignment horizontal="center" vertical="center"/>
    </xf>
    <xf numFmtId="165" fontId="0" fillId="0" borderId="0" xfId="2" applyNumberFormat="1" applyFont="1" applyFill="1" applyBorder="1" applyAlignment="1">
      <alignment vertical="center" wrapText="1"/>
    </xf>
    <xf numFmtId="9" fontId="2" fillId="0" borderId="0" xfId="2" applyFont="1" applyFill="1" applyBorder="1"/>
    <xf numFmtId="10" fontId="0" fillId="0" borderId="0" xfId="2" applyNumberFormat="1" applyFont="1" applyFill="1" applyBorder="1"/>
    <xf numFmtId="0" fontId="2" fillId="2" borderId="1" xfId="0" applyFont="1" applyFill="1" applyBorder="1" applyAlignment="1">
      <alignment horizontal="center" vertical="center" wrapText="1"/>
    </xf>
    <xf numFmtId="0" fontId="2" fillId="2"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xf>
    <xf numFmtId="0" fontId="2" fillId="4" borderId="1" xfId="0" applyFont="1" applyFill="1" applyBorder="1" applyAlignment="1">
      <alignment horizontal="center" vertical="center" wrapText="1"/>
    </xf>
    <xf numFmtId="0" fontId="2" fillId="4" borderId="1" xfId="0" applyFont="1" applyFill="1" applyBorder="1" applyAlignment="1">
      <alignment vertical="center"/>
    </xf>
    <xf numFmtId="0" fontId="2" fillId="5" borderId="1" xfId="0" applyFont="1" applyFill="1" applyBorder="1" applyAlignment="1">
      <alignment horizontal="center" vertical="center" wrapText="1"/>
    </xf>
    <xf numFmtId="0" fontId="2" fillId="5" borderId="1" xfId="0" applyFont="1" applyFill="1" applyBorder="1" applyAlignment="1">
      <alignment vertical="center"/>
    </xf>
    <xf numFmtId="0" fontId="2" fillId="6" borderId="1" xfId="0" applyFont="1" applyFill="1" applyBorder="1" applyAlignment="1">
      <alignment horizontal="center" vertical="center" wrapText="1"/>
    </xf>
    <xf numFmtId="0" fontId="2" fillId="6" borderId="1" xfId="0" applyFont="1" applyFill="1" applyBorder="1" applyAlignment="1">
      <alignment vertical="center"/>
    </xf>
    <xf numFmtId="0" fontId="2" fillId="7" borderId="1" xfId="0" applyFont="1" applyFill="1" applyBorder="1" applyAlignment="1">
      <alignment horizontal="center" vertical="center" wrapText="1"/>
    </xf>
    <xf numFmtId="0" fontId="2" fillId="7" borderId="1" xfId="0" applyFont="1" applyFill="1" applyBorder="1" applyAlignment="1">
      <alignment vertical="center"/>
    </xf>
    <xf numFmtId="0" fontId="2" fillId="8" borderId="1" xfId="0" applyFont="1" applyFill="1" applyBorder="1" applyAlignment="1">
      <alignment horizontal="center" vertical="center" wrapText="1"/>
    </xf>
    <xf numFmtId="0" fontId="2" fillId="8" borderId="1" xfId="0" applyFont="1" applyFill="1" applyBorder="1" applyAlignment="1">
      <alignment vertical="center"/>
    </xf>
    <xf numFmtId="0" fontId="2" fillId="9" borderId="1" xfId="0" applyFont="1" applyFill="1" applyBorder="1" applyAlignment="1">
      <alignment vertical="center" wrapText="1"/>
    </xf>
    <xf numFmtId="0" fontId="2" fillId="9" borderId="1" xfId="0" applyFont="1" applyFill="1" applyBorder="1"/>
    <xf numFmtId="0" fontId="2" fillId="10" borderId="1" xfId="0" applyFont="1" applyFill="1" applyBorder="1" applyAlignment="1">
      <alignment vertical="center" wrapText="1"/>
    </xf>
    <xf numFmtId="0" fontId="2" fillId="10" borderId="1" xfId="0" applyFont="1" applyFill="1" applyBorder="1"/>
    <xf numFmtId="164" fontId="1" fillId="0" borderId="1" xfId="1" applyNumberFormat="1" applyFont="1" applyBorder="1" applyAlignment="1">
      <alignment vertical="center" wrapText="1"/>
    </xf>
    <xf numFmtId="0" fontId="2" fillId="0" borderId="0" xfId="0" applyFont="1" applyAlignment="1">
      <alignment horizontal="center"/>
    </xf>
    <xf numFmtId="0" fontId="2" fillId="11" borderId="1" xfId="0" applyFont="1" applyFill="1" applyBorder="1" applyAlignment="1">
      <alignment horizontal="center" vertical="center"/>
    </xf>
    <xf numFmtId="166" fontId="2" fillId="0" borderId="1" xfId="0" applyNumberFormat="1" applyFont="1" applyBorder="1" applyAlignment="1">
      <alignment horizontal="center" vertical="center"/>
    </xf>
    <xf numFmtId="0" fontId="0" fillId="0" borderId="0" xfId="0" applyAlignment="1">
      <alignment horizontal="left" vertical="top" wrapText="1"/>
    </xf>
    <xf numFmtId="0" fontId="2" fillId="0" borderId="0" xfId="0" applyFont="1" applyAlignment="1">
      <alignment horizontal="center" vertical="center"/>
    </xf>
  </cellXfs>
  <cellStyles count="3">
    <cellStyle name="Millares" xfId="1" builtinId="3"/>
    <cellStyle name="Normal" xfId="0" builtinId="0"/>
    <cellStyle name="Porcentaje" xfId="2" builtinId="5"/>
  </cellStyles>
  <dxfs count="0"/>
  <tableStyles count="0" defaultTableStyle="TableStyleMedium2" defaultPivotStyle="PivotStyleLight16"/>
  <colors>
    <mruColors>
      <color rgb="FFFFCCCC"/>
      <color rgb="FF9999FF"/>
      <color rgb="FFBA0620"/>
      <color rgb="FF9D8623"/>
      <color rgb="FF9C24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S120"/>
  <sheetViews>
    <sheetView tabSelected="1" topLeftCell="A4" zoomScale="106" zoomScaleNormal="106" workbookViewId="0">
      <selection activeCell="H11" sqref="H11"/>
    </sheetView>
  </sheetViews>
  <sheetFormatPr baseColWidth="10" defaultRowHeight="15" x14ac:dyDescent="0.25"/>
  <cols>
    <col min="4" max="5" width="13.85546875" customWidth="1"/>
    <col min="6" max="6" width="13.28515625" bestFit="1" customWidth="1"/>
    <col min="7" max="7" width="13.28515625" customWidth="1"/>
    <col min="10" max="10" width="14.140625" customWidth="1"/>
    <col min="11" max="11" width="13.28515625" bestFit="1" customWidth="1"/>
    <col min="15" max="15" width="12.5703125" bestFit="1" customWidth="1"/>
    <col min="16" max="16" width="13.28515625" bestFit="1" customWidth="1"/>
    <col min="20" max="20" width="12.7109375" bestFit="1" customWidth="1"/>
    <col min="21" max="21" width="12.7109375" customWidth="1"/>
    <col min="25" max="25" width="12.7109375" bestFit="1" customWidth="1"/>
    <col min="26" max="26" width="12.7109375" customWidth="1"/>
    <col min="30" max="30" width="12.7109375" bestFit="1" customWidth="1"/>
    <col min="31" max="31" width="18.140625" customWidth="1"/>
    <col min="35" max="35" width="12.7109375" bestFit="1" customWidth="1"/>
    <col min="36" max="36" width="13.28515625" bestFit="1" customWidth="1"/>
  </cols>
  <sheetData>
    <row r="4" spans="2:19" x14ac:dyDescent="0.25">
      <c r="B4" s="37" t="s">
        <v>15</v>
      </c>
      <c r="C4" s="37"/>
      <c r="D4" s="11"/>
      <c r="E4" s="11"/>
    </row>
    <row r="5" spans="2:19" ht="45" x14ac:dyDescent="0.25">
      <c r="B5" s="18" t="s">
        <v>0</v>
      </c>
      <c r="C5" s="18" t="s">
        <v>29</v>
      </c>
      <c r="D5" s="19" t="s">
        <v>17</v>
      </c>
      <c r="F5" s="18" t="s">
        <v>30</v>
      </c>
      <c r="G5" s="19" t="s">
        <v>33</v>
      </c>
      <c r="I5" s="38" t="s">
        <v>31</v>
      </c>
      <c r="J5" s="38"/>
      <c r="L5" s="40" t="s">
        <v>34</v>
      </c>
      <c r="M5" s="40"/>
      <c r="N5" s="40"/>
      <c r="O5" s="40"/>
      <c r="P5" s="40"/>
      <c r="Q5" s="40"/>
      <c r="R5" s="40"/>
      <c r="S5" s="40"/>
    </row>
    <row r="6" spans="2:19" x14ac:dyDescent="0.25">
      <c r="B6" s="32" t="s">
        <v>2</v>
      </c>
      <c r="C6" s="2">
        <v>7.2499999999999995E-2</v>
      </c>
      <c r="D6" s="2">
        <v>5.3E-3</v>
      </c>
      <c r="E6" s="12"/>
      <c r="F6" s="7">
        <f t="shared" ref="F6:F17" si="0">C6*(30/360)</f>
        <v>6.0416666666666657E-3</v>
      </c>
      <c r="G6" s="36">
        <f>(1+F6)/(1+D6)-1</f>
        <v>7.377565569148814E-4</v>
      </c>
      <c r="I6" s="39">
        <f>((1+G18)*(1+G35)*(1+G52)*(1+G69)*(1+G86)*(1+G103)*(1+G120)-1)</f>
        <v>0.2278741330597569</v>
      </c>
      <c r="J6" s="39"/>
      <c r="L6" s="40"/>
      <c r="M6" s="40"/>
      <c r="N6" s="40"/>
      <c r="O6" s="40"/>
      <c r="P6" s="40"/>
      <c r="Q6" s="40"/>
      <c r="R6" s="40"/>
      <c r="S6" s="40"/>
    </row>
    <row r="7" spans="2:19" x14ac:dyDescent="0.25">
      <c r="B7" s="32" t="s">
        <v>3</v>
      </c>
      <c r="C7" s="2">
        <v>7.3999999999999996E-2</v>
      </c>
      <c r="D7" s="2">
        <v>3.8E-3</v>
      </c>
      <c r="E7" s="12"/>
      <c r="F7" s="7">
        <f t="shared" si="0"/>
        <v>6.1666666666666658E-3</v>
      </c>
      <c r="G7" s="36">
        <f t="shared" ref="G7:G17" si="1">(1+F7)/(1+D7)-1</f>
        <v>2.357707378627838E-3</v>
      </c>
      <c r="I7" s="39"/>
      <c r="J7" s="39"/>
      <c r="L7" s="40"/>
      <c r="M7" s="40"/>
      <c r="N7" s="40"/>
      <c r="O7" s="40"/>
      <c r="P7" s="40"/>
      <c r="Q7" s="40"/>
      <c r="R7" s="40"/>
      <c r="S7" s="40"/>
    </row>
    <row r="8" spans="2:19" x14ac:dyDescent="0.25">
      <c r="B8" s="32" t="s">
        <v>4</v>
      </c>
      <c r="C8" s="2">
        <v>7.4700000000000003E-2</v>
      </c>
      <c r="D8" s="2">
        <v>3.2000000000000002E-3</v>
      </c>
      <c r="E8" s="12"/>
      <c r="F8" s="7">
        <f t="shared" si="0"/>
        <v>6.2249999999999996E-3</v>
      </c>
      <c r="G8" s="36">
        <f t="shared" si="1"/>
        <v>3.0153508771928461E-3</v>
      </c>
      <c r="L8" s="40"/>
      <c r="M8" s="40"/>
      <c r="N8" s="40"/>
      <c r="O8" s="40"/>
      <c r="P8" s="40"/>
      <c r="Q8" s="40"/>
      <c r="R8" s="40"/>
      <c r="S8" s="40"/>
    </row>
    <row r="9" spans="2:19" x14ac:dyDescent="0.25">
      <c r="B9" s="32" t="s">
        <v>5</v>
      </c>
      <c r="C9" s="2">
        <v>7.46E-2</v>
      </c>
      <c r="D9" s="2">
        <v>-3.3999999999999998E-3</v>
      </c>
      <c r="E9" s="12"/>
      <c r="F9" s="7">
        <f t="shared" si="0"/>
        <v>6.2166666666666663E-3</v>
      </c>
      <c r="G9" s="36">
        <f t="shared" si="1"/>
        <v>9.6494748812629982E-3</v>
      </c>
      <c r="L9" s="40"/>
      <c r="M9" s="40"/>
      <c r="N9" s="40"/>
      <c r="O9" s="40"/>
      <c r="P9" s="40"/>
      <c r="Q9" s="40"/>
      <c r="R9" s="40"/>
      <c r="S9" s="40"/>
    </row>
    <row r="10" spans="2:19" x14ac:dyDescent="0.25">
      <c r="B10" s="32" t="s">
        <v>6</v>
      </c>
      <c r="C10" s="2">
        <v>7.51E-2</v>
      </c>
      <c r="D10" s="2">
        <v>-1.6000000000000001E-3</v>
      </c>
      <c r="E10" s="12"/>
      <c r="F10" s="7">
        <f t="shared" si="0"/>
        <v>6.2583333333333328E-3</v>
      </c>
      <c r="G10" s="36">
        <f t="shared" si="1"/>
        <v>7.8709268162393542E-3</v>
      </c>
      <c r="L10" s="40"/>
      <c r="M10" s="40"/>
      <c r="N10" s="40"/>
      <c r="O10" s="40"/>
      <c r="P10" s="40"/>
      <c r="Q10" s="40"/>
      <c r="R10" s="40"/>
      <c r="S10" s="40"/>
    </row>
    <row r="11" spans="2:19" x14ac:dyDescent="0.25">
      <c r="B11" s="32" t="s">
        <v>7</v>
      </c>
      <c r="C11" s="2">
        <v>7.6399999999999996E-2</v>
      </c>
      <c r="D11" s="2">
        <v>3.8999999999999998E-3</v>
      </c>
      <c r="E11" s="12"/>
      <c r="F11" s="7">
        <f t="shared" si="0"/>
        <v>6.3666666666666663E-3</v>
      </c>
      <c r="G11" s="36">
        <f t="shared" si="1"/>
        <v>2.4570840389148696E-3</v>
      </c>
      <c r="L11" s="40"/>
      <c r="M11" s="40"/>
      <c r="N11" s="40"/>
      <c r="O11" s="40"/>
      <c r="P11" s="40"/>
      <c r="Q11" s="40"/>
      <c r="R11" s="40"/>
      <c r="S11" s="40"/>
    </row>
    <row r="12" spans="2:19" x14ac:dyDescent="0.25">
      <c r="B12" s="32" t="s">
        <v>8</v>
      </c>
      <c r="C12" s="2">
        <v>7.7299999999999994E-2</v>
      </c>
      <c r="D12" s="2">
        <v>5.4000000000000003E-3</v>
      </c>
      <c r="E12" s="12"/>
      <c r="F12" s="7">
        <f t="shared" si="0"/>
        <v>6.4416666666666659E-3</v>
      </c>
      <c r="G12" s="36">
        <f t="shared" si="1"/>
        <v>1.0360718785225043E-3</v>
      </c>
      <c r="L12" s="40"/>
      <c r="M12" s="40"/>
      <c r="N12" s="40"/>
      <c r="O12" s="40"/>
      <c r="P12" s="40"/>
      <c r="Q12" s="40"/>
      <c r="R12" s="40"/>
      <c r="S12" s="40"/>
    </row>
    <row r="13" spans="2:19" x14ac:dyDescent="0.25">
      <c r="B13" s="32" t="s">
        <v>9</v>
      </c>
      <c r="C13" s="2">
        <v>7.7299999999999994E-2</v>
      </c>
      <c r="D13" s="2">
        <v>5.7999999999999996E-3</v>
      </c>
      <c r="E13" s="12"/>
      <c r="F13" s="7">
        <f t="shared" si="0"/>
        <v>6.4416666666666659E-3</v>
      </c>
      <c r="G13" s="36">
        <f t="shared" si="1"/>
        <v>6.3796646119174127E-4</v>
      </c>
      <c r="L13" s="40"/>
      <c r="M13" s="40"/>
      <c r="N13" s="40"/>
      <c r="O13" s="40"/>
      <c r="P13" s="40"/>
      <c r="Q13" s="40"/>
      <c r="R13" s="40"/>
      <c r="S13" s="40"/>
    </row>
    <row r="14" spans="2:19" x14ac:dyDescent="0.25">
      <c r="B14" s="32" t="s">
        <v>10</v>
      </c>
      <c r="C14" s="2">
        <v>7.6899999999999996E-2</v>
      </c>
      <c r="D14" s="2">
        <v>4.1999999999999997E-3</v>
      </c>
      <c r="E14" s="12"/>
      <c r="F14" s="7">
        <f t="shared" si="0"/>
        <v>6.4083333333333327E-3</v>
      </c>
      <c r="G14" s="36">
        <f t="shared" si="1"/>
        <v>2.1990971254066682E-3</v>
      </c>
      <c r="L14" s="40"/>
      <c r="M14" s="40"/>
      <c r="N14" s="40"/>
      <c r="O14" s="40"/>
      <c r="P14" s="40"/>
      <c r="Q14" s="40"/>
      <c r="R14" s="40"/>
      <c r="S14" s="40"/>
    </row>
    <row r="15" spans="2:19" x14ac:dyDescent="0.25">
      <c r="B15" s="32" t="s">
        <v>11</v>
      </c>
      <c r="C15" s="2">
        <v>7.6899999999999996E-2</v>
      </c>
      <c r="D15" s="2">
        <v>5.1999999999999998E-3</v>
      </c>
      <c r="E15" s="12"/>
      <c r="F15" s="7">
        <f t="shared" si="0"/>
        <v>6.4083333333333327E-3</v>
      </c>
      <c r="G15" s="36">
        <f t="shared" si="1"/>
        <v>1.2020825043108641E-3</v>
      </c>
      <c r="L15" s="40"/>
      <c r="M15" s="40"/>
      <c r="N15" s="40"/>
      <c r="O15" s="40"/>
      <c r="P15" s="40"/>
      <c r="Q15" s="40"/>
      <c r="R15" s="40"/>
      <c r="S15" s="40"/>
    </row>
    <row r="16" spans="2:19" x14ac:dyDescent="0.25">
      <c r="B16" s="32" t="s">
        <v>12</v>
      </c>
      <c r="C16" s="2">
        <v>7.8299999999999995E-2</v>
      </c>
      <c r="D16" s="2">
        <v>8.5000000000000006E-3</v>
      </c>
      <c r="E16" s="11"/>
      <c r="F16" s="7">
        <f t="shared" si="0"/>
        <v>6.5249999999999996E-3</v>
      </c>
      <c r="G16" s="36">
        <f t="shared" si="1"/>
        <v>-1.9583539910759118E-3</v>
      </c>
      <c r="L16" s="40"/>
      <c r="M16" s="40"/>
      <c r="N16" s="40"/>
      <c r="O16" s="40"/>
      <c r="P16" s="40"/>
      <c r="Q16" s="40"/>
      <c r="R16" s="40"/>
      <c r="S16" s="40"/>
    </row>
    <row r="17" spans="2:19" x14ac:dyDescent="0.25">
      <c r="B17" s="32" t="s">
        <v>13</v>
      </c>
      <c r="C17" s="2">
        <v>8.0199999999999994E-2</v>
      </c>
      <c r="D17" s="2">
        <v>7.0000000000000001E-3</v>
      </c>
      <c r="E17" s="12"/>
      <c r="F17" s="7">
        <f t="shared" si="0"/>
        <v>6.6833333333333328E-3</v>
      </c>
      <c r="G17" s="36">
        <f t="shared" si="1"/>
        <v>-3.1446540880486484E-4</v>
      </c>
      <c r="L17" s="40"/>
      <c r="M17" s="40"/>
      <c r="N17" s="40"/>
      <c r="O17" s="40"/>
      <c r="P17" s="40"/>
      <c r="Q17" s="40"/>
      <c r="R17" s="40"/>
      <c r="S17" s="40"/>
    </row>
    <row r="18" spans="2:19" x14ac:dyDescent="0.25">
      <c r="B18" s="32" t="s">
        <v>28</v>
      </c>
      <c r="C18" s="8"/>
      <c r="D18" s="9">
        <f>((1+D6)*(1+D7)*(1+D8)*(1+D9)*(1+D10)*(1+D11)*(1+D12)*(1+D13)*(1+D14)*(1+D15)*(1+D16)*(1+D17)-1)</f>
        <v>4.8274180466719718E-2</v>
      </c>
      <c r="E18" s="13"/>
      <c r="F18" s="7">
        <f>((1+F6)*(1+F7)*(1+F8)*(1+F9)*(1+F10)*(1+F11)*(1+F12)*(1+F13)*(1+F14)*(1+F15)*(1+F16)*(1+F17)-1)</f>
        <v>7.8900381199132896E-2</v>
      </c>
      <c r="G18" s="10">
        <f>((1+G6)*(1+G7)*(1+G8)*(1+G9)*(1+G10)*(1+G11)*(1+G12)*(1+G13)*(1+G14)*(1+G15)*(1+G16)*(1+G17)-1)</f>
        <v>2.9215830460288306E-2</v>
      </c>
      <c r="L18" s="40"/>
      <c r="M18" s="40"/>
      <c r="N18" s="40"/>
      <c r="O18" s="40"/>
      <c r="P18" s="40"/>
      <c r="Q18" s="40"/>
      <c r="R18" s="40"/>
      <c r="S18" s="40"/>
    </row>
    <row r="19" spans="2:19" x14ac:dyDescent="0.25">
      <c r="F19" s="5"/>
      <c r="K19" s="6"/>
      <c r="L19" s="40"/>
      <c r="M19" s="40"/>
      <c r="N19" s="40"/>
      <c r="O19" s="40"/>
      <c r="P19" s="40"/>
      <c r="Q19" s="40"/>
      <c r="R19" s="40"/>
      <c r="S19" s="40"/>
    </row>
    <row r="20" spans="2:19" x14ac:dyDescent="0.25">
      <c r="L20" s="40"/>
      <c r="M20" s="40"/>
      <c r="N20" s="40"/>
      <c r="O20" s="40"/>
      <c r="P20" s="40"/>
      <c r="Q20" s="40"/>
      <c r="R20" s="40"/>
      <c r="S20" s="40"/>
    </row>
    <row r="21" spans="2:19" x14ac:dyDescent="0.25">
      <c r="B21" s="37" t="s">
        <v>14</v>
      </c>
      <c r="C21" s="37"/>
      <c r="D21" s="11"/>
      <c r="E21" s="14"/>
      <c r="G21" s="11"/>
      <c r="L21" s="40"/>
      <c r="M21" s="40"/>
      <c r="N21" s="40"/>
      <c r="O21" s="40"/>
      <c r="P21" s="40"/>
      <c r="Q21" s="40"/>
      <c r="R21" s="40"/>
      <c r="S21" s="40"/>
    </row>
    <row r="22" spans="2:19" ht="30" x14ac:dyDescent="0.25">
      <c r="B22" s="20" t="s">
        <v>0</v>
      </c>
      <c r="C22" s="20" t="s">
        <v>1</v>
      </c>
      <c r="D22" s="21" t="s">
        <v>18</v>
      </c>
      <c r="E22" s="14"/>
      <c r="F22" s="20" t="s">
        <v>30</v>
      </c>
      <c r="G22" s="21" t="s">
        <v>33</v>
      </c>
      <c r="L22" s="40"/>
      <c r="M22" s="40"/>
      <c r="N22" s="40"/>
      <c r="O22" s="40"/>
      <c r="P22" s="40"/>
      <c r="Q22" s="40"/>
      <c r="R22" s="40"/>
      <c r="S22" s="40"/>
    </row>
    <row r="23" spans="2:19" x14ac:dyDescent="0.25">
      <c r="B23" s="32" t="s">
        <v>2</v>
      </c>
      <c r="C23" s="1">
        <v>7.9500000000000001E-2</v>
      </c>
      <c r="D23" s="3">
        <v>8.9999999999999998E-4</v>
      </c>
      <c r="E23" s="15"/>
      <c r="F23" s="7">
        <f t="shared" ref="F23:F34" si="2">C23*(30/360)</f>
        <v>6.6249999999999998E-3</v>
      </c>
      <c r="G23" s="36">
        <f t="shared" ref="G23:G34" si="3">(1+F23)/(1+D23)-1</f>
        <v>5.7198521330803498E-3</v>
      </c>
    </row>
    <row r="24" spans="2:19" x14ac:dyDescent="0.25">
      <c r="B24" s="32" t="s">
        <v>3</v>
      </c>
      <c r="C24" s="1">
        <v>7.9299999999999995E-2</v>
      </c>
      <c r="D24" s="3">
        <v>-2.9999999999999997E-4</v>
      </c>
      <c r="E24" s="15"/>
      <c r="F24" s="7">
        <f t="shared" si="2"/>
        <v>6.6083333333333324E-3</v>
      </c>
      <c r="G24" s="36">
        <f t="shared" si="3"/>
        <v>6.9104064552698574E-3</v>
      </c>
    </row>
    <row r="25" spans="2:19" x14ac:dyDescent="0.25">
      <c r="B25" s="32" t="s">
        <v>4</v>
      </c>
      <c r="C25" s="1">
        <v>8.0199999999999994E-2</v>
      </c>
      <c r="D25" s="3">
        <v>3.8999999999999998E-3</v>
      </c>
      <c r="E25" s="15"/>
      <c r="F25" s="7">
        <f t="shared" si="2"/>
        <v>6.6833333333333328E-3</v>
      </c>
      <c r="G25" s="36">
        <f>(1+F25)/(1+D25)-1</f>
        <v>2.7725205033701794E-3</v>
      </c>
    </row>
    <row r="26" spans="2:19" x14ac:dyDescent="0.25">
      <c r="B26" s="32" t="s">
        <v>5</v>
      </c>
      <c r="C26" s="1">
        <v>7.7799999999999994E-2</v>
      </c>
      <c r="D26" s="3">
        <v>5.0000000000000001E-4</v>
      </c>
      <c r="E26" s="15"/>
      <c r="F26" s="7">
        <f t="shared" si="2"/>
        <v>6.4833333333333323E-3</v>
      </c>
      <c r="G26" s="36">
        <f t="shared" si="3"/>
        <v>5.9803431617526659E-3</v>
      </c>
    </row>
    <row r="27" spans="2:19" x14ac:dyDescent="0.25">
      <c r="B27" s="32" t="s">
        <v>6</v>
      </c>
      <c r="C27" s="1">
        <v>8.0699999999999994E-2</v>
      </c>
      <c r="D27" s="3">
        <v>-2.8999999999999998E-3</v>
      </c>
      <c r="E27" s="15"/>
      <c r="F27" s="7">
        <f t="shared" si="2"/>
        <v>6.7249999999999992E-3</v>
      </c>
      <c r="G27" s="36">
        <f t="shared" si="3"/>
        <v>9.6529936816769357E-3</v>
      </c>
    </row>
    <row r="28" spans="2:19" x14ac:dyDescent="0.25">
      <c r="B28" s="32" t="s">
        <v>7</v>
      </c>
      <c r="C28" s="1">
        <v>8.2500000000000004E-2</v>
      </c>
      <c r="D28" s="3">
        <v>5.9999999999999995E-4</v>
      </c>
      <c r="E28" s="15"/>
      <c r="F28" s="7">
        <f t="shared" si="2"/>
        <v>6.875E-3</v>
      </c>
      <c r="G28" s="36">
        <f t="shared" si="3"/>
        <v>6.2712372576454456E-3</v>
      </c>
    </row>
    <row r="29" spans="2:19" x14ac:dyDescent="0.25">
      <c r="B29" s="32" t="s">
        <v>8</v>
      </c>
      <c r="C29" s="1">
        <v>8.14E-2</v>
      </c>
      <c r="D29" s="3">
        <v>3.8E-3</v>
      </c>
      <c r="E29" s="15"/>
      <c r="F29" s="7">
        <f t="shared" si="2"/>
        <v>6.7833333333333331E-3</v>
      </c>
      <c r="G29" s="36">
        <f t="shared" si="3"/>
        <v>2.9720395829182511E-3</v>
      </c>
    </row>
    <row r="30" spans="2:19" x14ac:dyDescent="0.25">
      <c r="B30" s="32" t="s">
        <v>9</v>
      </c>
      <c r="C30" s="1">
        <v>8.0100000000000005E-2</v>
      </c>
      <c r="D30" s="3">
        <v>-2.0000000000000001E-4</v>
      </c>
      <c r="E30" s="15"/>
      <c r="F30" s="7">
        <f t="shared" si="2"/>
        <v>6.6750000000000004E-3</v>
      </c>
      <c r="G30" s="36">
        <f t="shared" si="3"/>
        <v>6.8763752750549134E-3</v>
      </c>
    </row>
    <row r="31" spans="2:19" x14ac:dyDescent="0.25">
      <c r="B31" s="32" t="s">
        <v>10</v>
      </c>
      <c r="C31" s="1">
        <v>7.7200000000000005E-2</v>
      </c>
      <c r="D31" s="3">
        <v>2.5999999999999999E-3</v>
      </c>
      <c r="E31" s="15"/>
      <c r="F31" s="7">
        <f t="shared" si="2"/>
        <v>6.4333333333333334E-3</v>
      </c>
      <c r="G31" s="36">
        <f t="shared" si="3"/>
        <v>3.8233925128001722E-3</v>
      </c>
    </row>
    <row r="32" spans="2:19" x14ac:dyDescent="0.25">
      <c r="B32" s="32" t="s">
        <v>11</v>
      </c>
      <c r="C32" s="1">
        <v>7.6600000000000001E-2</v>
      </c>
      <c r="D32" s="3">
        <v>5.4000000000000003E-3</v>
      </c>
      <c r="E32" s="15"/>
      <c r="F32" s="7">
        <f t="shared" si="2"/>
        <v>6.3833333333333329E-3</v>
      </c>
      <c r="G32" s="36">
        <f t="shared" si="3"/>
        <v>9.7805185332533462E-4</v>
      </c>
    </row>
    <row r="33" spans="2:7" x14ac:dyDescent="0.25">
      <c r="B33" s="32" t="s">
        <v>12</v>
      </c>
      <c r="C33" s="1">
        <v>7.4700000000000003E-2</v>
      </c>
      <c r="D33" s="3">
        <v>8.0999999999999996E-3</v>
      </c>
      <c r="E33" s="15"/>
      <c r="F33" s="7">
        <f t="shared" si="2"/>
        <v>6.2249999999999996E-3</v>
      </c>
      <c r="G33" s="36">
        <f t="shared" si="3"/>
        <v>-1.8599345303046411E-3</v>
      </c>
    </row>
    <row r="34" spans="2:7" x14ac:dyDescent="0.25">
      <c r="B34" s="32" t="s">
        <v>13</v>
      </c>
      <c r="C34" s="1">
        <v>7.1199999999999999E-2</v>
      </c>
      <c r="D34" s="3">
        <v>5.5999999999999999E-3</v>
      </c>
      <c r="E34" s="15"/>
      <c r="F34" s="7">
        <f t="shared" si="2"/>
        <v>5.933333333333333E-3</v>
      </c>
      <c r="G34" s="36">
        <f t="shared" si="3"/>
        <v>3.3147706178726644E-4</v>
      </c>
    </row>
    <row r="35" spans="2:7" x14ac:dyDescent="0.25">
      <c r="B35" s="33" t="s">
        <v>32</v>
      </c>
      <c r="C35" s="8"/>
      <c r="D35" s="8">
        <f>((1+D23)*(1+D24)*(1+D25)*(1+D26)*(1+D27)*(1+D28)*(1+D29)*(1+D30)*(1+D31)*(1+D32)*(1+D33)*(1+D34)-1)</f>
        <v>2.8307320898592891E-2</v>
      </c>
      <c r="E35" s="16"/>
      <c r="F35" s="10">
        <f>((1+F23)*(1+F24)*(1+F25)*(1+F26)*(1+F27)*(1+F28)*(1+F29)*(1+F30)*(1+F31)*(1+F32)*(1+F33)*(1+F34)-1)</f>
        <v>8.1314838715053073E-2</v>
      </c>
      <c r="G35" s="10">
        <f>((1+G23)*(1+G24)*(1+G25)*(1+G26)*(1+G27)*(1+G28)*(1+G29)*(1+G30)*(1+G31)*(1+G32)*(1+G33)*(1+G34)-1)</f>
        <v>5.1548322898391286E-2</v>
      </c>
    </row>
    <row r="38" spans="2:7" x14ac:dyDescent="0.25">
      <c r="B38" s="37" t="s">
        <v>16</v>
      </c>
      <c r="C38" s="37"/>
      <c r="D38" s="11"/>
      <c r="E38" s="14"/>
    </row>
    <row r="39" spans="2:7" ht="30" x14ac:dyDescent="0.25">
      <c r="B39" s="22" t="s">
        <v>0</v>
      </c>
      <c r="C39" s="22" t="s">
        <v>1</v>
      </c>
      <c r="D39" s="23" t="s">
        <v>19</v>
      </c>
      <c r="E39" s="14"/>
      <c r="F39" s="22" t="s">
        <v>30</v>
      </c>
      <c r="G39" s="23" t="s">
        <v>33</v>
      </c>
    </row>
    <row r="40" spans="2:7" x14ac:dyDescent="0.25">
      <c r="B40" s="32" t="s">
        <v>2</v>
      </c>
      <c r="C40" s="1">
        <v>7.1199999999999999E-2</v>
      </c>
      <c r="D40" s="2">
        <v>4.7999999999999996E-3</v>
      </c>
      <c r="E40" s="12"/>
      <c r="F40" s="7">
        <f t="shared" ref="F40:F51" si="4">C40*(30/360)</f>
        <v>5.933333333333333E-3</v>
      </c>
      <c r="G40" s="36">
        <f t="shared" ref="G40:G51" si="5">(1+F40)/(1+D40)-1</f>
        <v>1.1279193205946392E-3</v>
      </c>
    </row>
    <row r="41" spans="2:7" x14ac:dyDescent="0.25">
      <c r="B41" s="32" t="s">
        <v>3</v>
      </c>
      <c r="C41" s="1">
        <v>6.9599999999999995E-2</v>
      </c>
      <c r="D41" s="2">
        <v>4.1999999999999997E-3</v>
      </c>
      <c r="E41" s="12"/>
      <c r="F41" s="7">
        <f t="shared" si="4"/>
        <v>5.7999999999999996E-3</v>
      </c>
      <c r="G41" s="36">
        <f t="shared" si="5"/>
        <v>1.593308105954927E-3</v>
      </c>
    </row>
    <row r="42" spans="2:7" x14ac:dyDescent="0.25">
      <c r="B42" s="32" t="s">
        <v>4</v>
      </c>
      <c r="C42" s="1">
        <v>6.8099999999999994E-2</v>
      </c>
      <c r="D42" s="2">
        <v>-5.0000000000000001E-4</v>
      </c>
      <c r="E42" s="12"/>
      <c r="F42" s="7">
        <f t="shared" si="4"/>
        <v>5.6749999999999995E-3</v>
      </c>
      <c r="G42" s="36">
        <f t="shared" si="5"/>
        <v>6.178089044522217E-3</v>
      </c>
    </row>
    <row r="43" spans="2:7" x14ac:dyDescent="0.25">
      <c r="B43" s="32" t="s">
        <v>5</v>
      </c>
      <c r="C43" s="1">
        <v>6.0900000000000003E-2</v>
      </c>
      <c r="D43" s="2">
        <v>-1.01E-2</v>
      </c>
      <c r="E43" s="12"/>
      <c r="F43" s="7">
        <f t="shared" si="4"/>
        <v>5.0749999999999997E-3</v>
      </c>
      <c r="G43" s="36">
        <f t="shared" si="5"/>
        <v>1.5329831296090557E-2</v>
      </c>
    </row>
    <row r="44" spans="2:7" x14ac:dyDescent="0.25">
      <c r="B44" s="32" t="s">
        <v>6</v>
      </c>
      <c r="C44" s="1">
        <v>5.4699999999999999E-2</v>
      </c>
      <c r="D44" s="2">
        <v>3.8E-3</v>
      </c>
      <c r="E44" s="12"/>
      <c r="F44" s="7">
        <f t="shared" si="4"/>
        <v>4.5583333333333326E-3</v>
      </c>
      <c r="G44" s="36">
        <f t="shared" si="5"/>
        <v>7.5546257554637286E-4</v>
      </c>
    </row>
    <row r="45" spans="2:7" x14ac:dyDescent="0.25">
      <c r="B45" s="32" t="s">
        <v>7</v>
      </c>
      <c r="C45" s="1">
        <v>5.0599999999999999E-2</v>
      </c>
      <c r="D45" s="2">
        <v>5.4999999999999997E-3</v>
      </c>
      <c r="E45" s="12"/>
      <c r="F45" s="7">
        <f t="shared" si="4"/>
        <v>4.2166666666666663E-3</v>
      </c>
      <c r="G45" s="36">
        <f t="shared" si="5"/>
        <v>-1.2763136084866789E-3</v>
      </c>
    </row>
    <row r="46" spans="2:7" x14ac:dyDescent="0.25">
      <c r="B46" s="32" t="s">
        <v>8</v>
      </c>
      <c r="C46" s="1">
        <v>4.82E-2</v>
      </c>
      <c r="D46" s="2">
        <v>6.6E-3</v>
      </c>
      <c r="E46" s="12"/>
      <c r="F46" s="7">
        <f t="shared" si="4"/>
        <v>4.0166666666666666E-3</v>
      </c>
      <c r="G46" s="36">
        <f t="shared" si="5"/>
        <v>-2.5663951255050499E-3</v>
      </c>
    </row>
    <row r="47" spans="2:7" x14ac:dyDescent="0.25">
      <c r="B47" s="32" t="s">
        <v>9</v>
      </c>
      <c r="C47" s="1">
        <v>4.4900000000000002E-2</v>
      </c>
      <c r="D47" s="2">
        <v>3.8999999999999998E-3</v>
      </c>
      <c r="E47" s="12"/>
      <c r="F47" s="7">
        <f t="shared" si="4"/>
        <v>3.7416666666666666E-3</v>
      </c>
      <c r="G47" s="36">
        <f t="shared" si="5"/>
        <v>-1.5771823222754389E-4</v>
      </c>
    </row>
    <row r="48" spans="2:7" x14ac:dyDescent="0.25">
      <c r="B48" s="32" t="s">
        <v>10</v>
      </c>
      <c r="C48" s="1">
        <v>4.3799999999999999E-2</v>
      </c>
      <c r="D48" s="2">
        <v>2.3E-3</v>
      </c>
      <c r="E48" s="12"/>
      <c r="F48" s="7">
        <f t="shared" si="4"/>
        <v>3.6499999999999996E-3</v>
      </c>
      <c r="G48" s="36">
        <f t="shared" si="5"/>
        <v>1.3469021251122371E-3</v>
      </c>
    </row>
    <row r="49" spans="2:7" x14ac:dyDescent="0.25">
      <c r="B49" s="32" t="s">
        <v>11</v>
      </c>
      <c r="C49" s="1">
        <v>4.2000000000000003E-2</v>
      </c>
      <c r="D49" s="2">
        <v>6.1000000000000004E-3</v>
      </c>
      <c r="E49" s="12"/>
      <c r="F49" s="7">
        <f t="shared" si="4"/>
        <v>3.5000000000000001E-3</v>
      </c>
      <c r="G49" s="36">
        <f t="shared" si="5"/>
        <v>-2.5842361594273777E-3</v>
      </c>
    </row>
    <row r="50" spans="2:7" x14ac:dyDescent="0.25">
      <c r="B50" s="32" t="s">
        <v>12</v>
      </c>
      <c r="C50" s="1">
        <v>4.2299999999999997E-2</v>
      </c>
      <c r="D50" s="2">
        <v>8.0000000000000004E-4</v>
      </c>
      <c r="E50" s="12"/>
      <c r="F50" s="7">
        <f t="shared" si="4"/>
        <v>3.5249999999999995E-3</v>
      </c>
      <c r="G50" s="36">
        <f t="shared" si="5"/>
        <v>2.7228217426060741E-3</v>
      </c>
    </row>
    <row r="51" spans="2:7" x14ac:dyDescent="0.25">
      <c r="B51" s="32" t="s">
        <v>13</v>
      </c>
      <c r="C51" s="1">
        <v>4.2700000000000002E-2</v>
      </c>
      <c r="D51" s="2">
        <v>3.8E-3</v>
      </c>
      <c r="E51" s="12"/>
      <c r="F51" s="7">
        <f t="shared" si="4"/>
        <v>3.5583333333333335E-3</v>
      </c>
      <c r="G51" s="36">
        <f t="shared" si="5"/>
        <v>-2.4075180978944122E-4</v>
      </c>
    </row>
    <row r="52" spans="2:7" x14ac:dyDescent="0.25">
      <c r="B52" s="33" t="s">
        <v>32</v>
      </c>
      <c r="C52" s="8"/>
      <c r="D52" s="8">
        <f>((1+D40)*(1+D41)*(1+D42)*(1+D43)*(1+D44)*(1+D45)*(1+D46)*(1+D47)*(1+D48)*(1+D49)*(1+D50)*(1+D51)-1)</f>
        <v>3.1535028314635394E-2</v>
      </c>
      <c r="E52" s="16"/>
      <c r="F52" s="10">
        <f>((1+F40)*(1+F41)*(1+F42)*(1+F43)*(1+F44)*(1+F45)*(1+F46)*(1+F47)*(1+F48)*(1+F49)*(1+F50)*(1+F51)-1)</f>
        <v>5.4563897815210316E-2</v>
      </c>
      <c r="G52" s="10">
        <f>((1+G40)*(1+G41)*(1+G42)*(1+G43)*(1+G44)*(1+G45)*(1+G46)*(1+G47)*(1+G48)*(1+G49)*(1+G50)*(1+G51)-1)</f>
        <v>2.2324854579297115E-2</v>
      </c>
    </row>
    <row r="55" spans="2:7" x14ac:dyDescent="0.25">
      <c r="B55" s="37" t="s">
        <v>20</v>
      </c>
      <c r="C55" s="37"/>
      <c r="D55" s="11"/>
      <c r="E55" s="14"/>
    </row>
    <row r="56" spans="2:7" ht="30" x14ac:dyDescent="0.25">
      <c r="B56" s="24" t="s">
        <v>0</v>
      </c>
      <c r="C56" s="24" t="s">
        <v>1</v>
      </c>
      <c r="D56" s="25" t="s">
        <v>21</v>
      </c>
      <c r="E56" s="14"/>
      <c r="F56" s="24" t="s">
        <v>30</v>
      </c>
      <c r="G56" s="25" t="s">
        <v>33</v>
      </c>
    </row>
    <row r="57" spans="2:7" x14ac:dyDescent="0.25">
      <c r="B57" s="32" t="s">
        <v>2</v>
      </c>
      <c r="C57" s="4">
        <v>4.2200000000000001E-2</v>
      </c>
      <c r="D57" s="2">
        <v>8.6E-3</v>
      </c>
      <c r="E57" s="12"/>
      <c r="F57" s="7">
        <f t="shared" ref="F57:F68" si="6">C57*(30/360)</f>
        <v>3.5166666666666666E-3</v>
      </c>
      <c r="G57" s="36">
        <f t="shared" ref="G57:G68" si="7">(1+F57)/(1+D57)-1</f>
        <v>-5.0399894242845189E-3</v>
      </c>
    </row>
    <row r="58" spans="2:7" x14ac:dyDescent="0.25">
      <c r="B58" s="32" t="s">
        <v>3</v>
      </c>
      <c r="C58" s="4">
        <v>4.1200000000000001E-2</v>
      </c>
      <c r="D58" s="2">
        <v>6.3E-3</v>
      </c>
      <c r="E58" s="12"/>
      <c r="F58" s="7">
        <f t="shared" si="6"/>
        <v>3.4333333333333334E-3</v>
      </c>
      <c r="G58" s="36">
        <f t="shared" si="7"/>
        <v>-2.8487197323527891E-3</v>
      </c>
    </row>
    <row r="59" spans="2:7" x14ac:dyDescent="0.25">
      <c r="B59" s="32" t="s">
        <v>4</v>
      </c>
      <c r="C59" s="4">
        <v>4.0500000000000001E-2</v>
      </c>
      <c r="D59" s="2">
        <v>8.3000000000000001E-3</v>
      </c>
      <c r="E59" s="12"/>
      <c r="F59" s="7">
        <f t="shared" si="6"/>
        <v>3.375E-3</v>
      </c>
      <c r="G59" s="36">
        <f t="shared" si="7"/>
        <v>-4.8844589903799251E-3</v>
      </c>
    </row>
    <row r="60" spans="2:7" x14ac:dyDescent="0.25">
      <c r="B60" s="32" t="s">
        <v>5</v>
      </c>
      <c r="C60" s="4">
        <v>4.07E-2</v>
      </c>
      <c r="D60" s="2">
        <v>3.3E-3</v>
      </c>
      <c r="E60" s="12"/>
      <c r="F60" s="7">
        <f t="shared" si="6"/>
        <v>3.3916666666666665E-3</v>
      </c>
      <c r="G60" s="36">
        <f t="shared" si="7"/>
        <v>9.1365161633216729E-5</v>
      </c>
    </row>
    <row r="61" spans="2:7" x14ac:dyDescent="0.25">
      <c r="B61" s="32" t="s">
        <v>6</v>
      </c>
      <c r="C61" s="4">
        <v>4.0599999999999997E-2</v>
      </c>
      <c r="D61" s="2">
        <v>2E-3</v>
      </c>
      <c r="E61" s="12"/>
      <c r="F61" s="7">
        <f t="shared" si="6"/>
        <v>3.3833333333333328E-3</v>
      </c>
      <c r="G61" s="36">
        <f t="shared" si="7"/>
        <v>1.3805721889554867E-3</v>
      </c>
    </row>
    <row r="62" spans="2:7" x14ac:dyDescent="0.25">
      <c r="B62" s="32" t="s">
        <v>7</v>
      </c>
      <c r="C62" s="4">
        <v>4.02E-2</v>
      </c>
      <c r="D62" s="2">
        <v>5.3E-3</v>
      </c>
      <c r="E62" s="12"/>
      <c r="F62" s="7">
        <f t="shared" si="6"/>
        <v>3.3499999999999997E-3</v>
      </c>
      <c r="G62" s="36">
        <f t="shared" si="7"/>
        <v>-1.9397194867204481E-3</v>
      </c>
    </row>
    <row r="63" spans="2:7" x14ac:dyDescent="0.25">
      <c r="B63" s="32" t="s">
        <v>8</v>
      </c>
      <c r="C63" s="4">
        <v>4.3200000000000002E-2</v>
      </c>
      <c r="D63" s="2">
        <v>5.8999999999999999E-3</v>
      </c>
      <c r="E63" s="12"/>
      <c r="F63" s="7">
        <f t="shared" si="6"/>
        <v>3.5999999999999999E-3</v>
      </c>
      <c r="G63" s="36">
        <f t="shared" si="7"/>
        <v>-2.2865095933989332E-3</v>
      </c>
    </row>
    <row r="64" spans="2:7" x14ac:dyDescent="0.25">
      <c r="B64" s="32" t="s">
        <v>9</v>
      </c>
      <c r="C64" s="4">
        <v>4.4600000000000001E-2</v>
      </c>
      <c r="D64" s="2">
        <v>1.9E-3</v>
      </c>
      <c r="E64" s="12"/>
      <c r="F64" s="7">
        <f t="shared" si="6"/>
        <v>3.7166666666666667E-3</v>
      </c>
      <c r="G64" s="36">
        <f t="shared" si="7"/>
        <v>1.8132215457296041E-3</v>
      </c>
    </row>
    <row r="65" spans="2:7" x14ac:dyDescent="0.25">
      <c r="B65" s="32" t="s">
        <v>10</v>
      </c>
      <c r="C65" s="4">
        <v>4.5499999999999999E-2</v>
      </c>
      <c r="D65" s="2">
        <v>6.1999999999999998E-3</v>
      </c>
      <c r="E65" s="12"/>
      <c r="F65" s="7">
        <f t="shared" si="6"/>
        <v>3.7916666666666663E-3</v>
      </c>
      <c r="G65" s="36">
        <f t="shared" si="7"/>
        <v>-2.3934936725634737E-3</v>
      </c>
    </row>
    <row r="66" spans="2:7" x14ac:dyDescent="0.25">
      <c r="B66" s="32" t="s">
        <v>11</v>
      </c>
      <c r="C66" s="4">
        <v>4.8399999999999999E-2</v>
      </c>
      <c r="D66" s="2">
        <v>8.3999999999999995E-3</v>
      </c>
      <c r="E66" s="12"/>
      <c r="F66" s="7">
        <f t="shared" si="6"/>
        <v>4.0333333333333332E-3</v>
      </c>
      <c r="G66" s="36">
        <f t="shared" si="7"/>
        <v>-4.3302922120851406E-3</v>
      </c>
    </row>
    <row r="67" spans="2:7" x14ac:dyDescent="0.25">
      <c r="B67" s="32" t="s">
        <v>12</v>
      </c>
      <c r="C67" s="4">
        <v>5.0500000000000003E-2</v>
      </c>
      <c r="D67" s="2">
        <v>1.14E-2</v>
      </c>
      <c r="E67" s="12"/>
      <c r="F67" s="7">
        <f t="shared" si="6"/>
        <v>4.208333333333333E-3</v>
      </c>
      <c r="G67" s="36">
        <f t="shared" si="7"/>
        <v>-7.1106057609914286E-3</v>
      </c>
    </row>
    <row r="68" spans="2:7" x14ac:dyDescent="0.25">
      <c r="B68" s="32" t="s">
        <v>13</v>
      </c>
      <c r="C68" s="4">
        <v>5.2900000000000003E-2</v>
      </c>
      <c r="D68" s="2">
        <v>3.5999999999999999E-3</v>
      </c>
      <c r="E68" s="12"/>
      <c r="F68" s="7">
        <f t="shared" si="6"/>
        <v>4.4083333333333335E-3</v>
      </c>
      <c r="G68" s="36">
        <f t="shared" si="7"/>
        <v>8.0543377175490427E-4</v>
      </c>
    </row>
    <row r="69" spans="2:7" x14ac:dyDescent="0.25">
      <c r="B69" s="33" t="s">
        <v>32</v>
      </c>
      <c r="C69" s="8"/>
      <c r="D69" s="9">
        <f>((1+D57)*(1+D58)*(1+D59)*(1+D60)*(1+D61)*(1+D62)*(1+D63)*(1+D64)*(1+D65)*(1+D66)*(1+D67)*(1+D68)-1)</f>
        <v>7.3520535994999969E-2</v>
      </c>
      <c r="E69" s="13"/>
      <c r="F69" s="10">
        <f>((1+F57)*(1+F58)*(1+F59)*(1+F60)*(1+F61)*(1+F62)*(1+F63)*(1+F64)*(1+F65)*(1+F66)*(1+F67)*(1+F68)-1)</f>
        <v>4.5114447136971769E-2</v>
      </c>
      <c r="G69" s="10">
        <f>((1+G57)*(1+G58)*(1+G59)*(1+G60)*(1+G61)*(1+G62)*(1+G63)*(1+G64)*(1+G65)*(1+G66)*(1+G67)*(1+G68)-1)</f>
        <v>-2.6460685106224235E-2</v>
      </c>
    </row>
    <row r="72" spans="2:7" x14ac:dyDescent="0.25">
      <c r="B72" s="37" t="s">
        <v>22</v>
      </c>
      <c r="C72" s="37"/>
      <c r="D72" s="11"/>
      <c r="E72" s="14"/>
    </row>
    <row r="73" spans="2:7" ht="30" x14ac:dyDescent="0.25">
      <c r="B73" s="26" t="s">
        <v>0</v>
      </c>
      <c r="C73" s="26" t="s">
        <v>1</v>
      </c>
      <c r="D73" s="27" t="s">
        <v>23</v>
      </c>
      <c r="E73" s="14"/>
      <c r="F73" s="26" t="s">
        <v>30</v>
      </c>
      <c r="G73" s="27" t="s">
        <v>33</v>
      </c>
    </row>
    <row r="74" spans="2:7" x14ac:dyDescent="0.25">
      <c r="B74" s="32" t="s">
        <v>2</v>
      </c>
      <c r="C74" s="4">
        <v>5.5300000000000002E-2</v>
      </c>
      <c r="D74" s="4">
        <v>5.8999999999999999E-3</v>
      </c>
      <c r="E74" s="17"/>
      <c r="F74" s="7">
        <f t="shared" ref="F74:F85" si="8">C74*(30/360)</f>
        <v>4.6083333333333332E-3</v>
      </c>
      <c r="G74" s="36">
        <f t="shared" ref="G74:G85" si="9">(1+F74)/(1+D74)-1</f>
        <v>-1.284090532524762E-3</v>
      </c>
    </row>
    <row r="75" spans="2:7" x14ac:dyDescent="0.25">
      <c r="B75" s="32" t="s">
        <v>3</v>
      </c>
      <c r="C75" s="4">
        <v>5.8700000000000002E-2</v>
      </c>
      <c r="D75" s="4">
        <v>8.3000000000000001E-3</v>
      </c>
      <c r="E75" s="17"/>
      <c r="F75" s="7">
        <f t="shared" si="8"/>
        <v>4.8916666666666666E-3</v>
      </c>
      <c r="G75" s="36">
        <f t="shared" si="9"/>
        <v>-3.3802770339513843E-3</v>
      </c>
    </row>
    <row r="76" spans="2:7" x14ac:dyDescent="0.25">
      <c r="B76" s="32" t="s">
        <v>4</v>
      </c>
      <c r="C76" s="4">
        <v>6.3100000000000003E-2</v>
      </c>
      <c r="D76" s="4">
        <v>9.9000000000000008E-3</v>
      </c>
      <c r="E76" s="17"/>
      <c r="F76" s="7">
        <f t="shared" si="8"/>
        <v>5.2583333333333336E-3</v>
      </c>
      <c r="G76" s="36">
        <f t="shared" si="9"/>
        <v>-4.5961646367627118E-3</v>
      </c>
    </row>
    <row r="77" spans="2:7" x14ac:dyDescent="0.25">
      <c r="B77" s="32" t="s">
        <v>5</v>
      </c>
      <c r="C77" s="4">
        <v>6.5600000000000006E-2</v>
      </c>
      <c r="D77" s="4">
        <v>5.4000000000000003E-3</v>
      </c>
      <c r="E77" s="17"/>
      <c r="F77" s="7">
        <f t="shared" si="8"/>
        <v>5.4666666666666665E-3</v>
      </c>
      <c r="G77" s="36">
        <f t="shared" si="9"/>
        <v>6.630860022549534E-5</v>
      </c>
    </row>
    <row r="78" spans="2:7" x14ac:dyDescent="0.25">
      <c r="B78" s="32" t="s">
        <v>6</v>
      </c>
      <c r="C78" s="4">
        <v>6.9099999999999995E-2</v>
      </c>
      <c r="D78" s="4">
        <v>1.8E-3</v>
      </c>
      <c r="E78" s="17"/>
      <c r="F78" s="7">
        <f t="shared" si="8"/>
        <v>5.7583333333333323E-3</v>
      </c>
      <c r="G78" s="36">
        <f t="shared" si="9"/>
        <v>3.9512211352896731E-3</v>
      </c>
    </row>
    <row r="79" spans="2:7" x14ac:dyDescent="0.25">
      <c r="B79" s="32" t="s">
        <v>7</v>
      </c>
      <c r="C79" s="4">
        <v>7.3099999999999998E-2</v>
      </c>
      <c r="D79" s="4">
        <v>8.3999999999999995E-3</v>
      </c>
      <c r="E79" s="17"/>
      <c r="F79" s="7">
        <f t="shared" si="8"/>
        <v>6.0916666666666662E-3</v>
      </c>
      <c r="G79" s="36">
        <f t="shared" si="9"/>
        <v>-2.2891048525717217E-3</v>
      </c>
    </row>
    <row r="80" spans="2:7" x14ac:dyDescent="0.25">
      <c r="B80" s="32" t="s">
        <v>8</v>
      </c>
      <c r="C80" s="4">
        <v>7.7600000000000002E-2</v>
      </c>
      <c r="D80" s="4">
        <v>7.4000000000000003E-3</v>
      </c>
      <c r="E80" s="17"/>
      <c r="F80" s="7">
        <f t="shared" si="8"/>
        <v>6.4666666666666666E-3</v>
      </c>
      <c r="G80" s="36">
        <f t="shared" si="9"/>
        <v>-9.2647740056928107E-4</v>
      </c>
    </row>
    <row r="81" spans="2:7" x14ac:dyDescent="0.25">
      <c r="B81" s="32" t="s">
        <v>9</v>
      </c>
      <c r="C81" s="4">
        <v>8.2500000000000004E-2</v>
      </c>
      <c r="D81" s="4">
        <v>7.0000000000000001E-3</v>
      </c>
      <c r="E81" s="17"/>
      <c r="F81" s="7">
        <f t="shared" si="8"/>
        <v>6.875E-3</v>
      </c>
      <c r="G81" s="36">
        <f t="shared" si="9"/>
        <v>-1.2413108242292914E-4</v>
      </c>
    </row>
    <row r="82" spans="2:7" x14ac:dyDescent="0.25">
      <c r="B82" s="32" t="s">
        <v>10</v>
      </c>
      <c r="C82" s="4">
        <v>8.6999999999999994E-2</v>
      </c>
      <c r="D82" s="4">
        <v>6.1999999999999998E-3</v>
      </c>
      <c r="E82" s="17"/>
      <c r="F82" s="7">
        <f t="shared" si="8"/>
        <v>7.2499999999999995E-3</v>
      </c>
      <c r="G82" s="36">
        <f t="shared" si="9"/>
        <v>1.0435301132976083E-3</v>
      </c>
    </row>
    <row r="83" spans="2:7" x14ac:dyDescent="0.25">
      <c r="B83" s="32" t="s">
        <v>11</v>
      </c>
      <c r="C83" s="4">
        <v>8.9300000000000004E-2</v>
      </c>
      <c r="D83" s="4">
        <v>5.7000000000000002E-3</v>
      </c>
      <c r="E83" s="17"/>
      <c r="F83" s="7">
        <f t="shared" si="8"/>
        <v>7.4416666666666667E-3</v>
      </c>
      <c r="G83" s="36">
        <f t="shared" si="9"/>
        <v>1.7317954327000784E-3</v>
      </c>
    </row>
    <row r="84" spans="2:7" x14ac:dyDescent="0.25">
      <c r="B84" s="32" t="s">
        <v>12</v>
      </c>
      <c r="C84" s="4">
        <v>9.4200000000000006E-2</v>
      </c>
      <c r="D84" s="4">
        <v>5.7999999999999996E-3</v>
      </c>
      <c r="E84" s="17"/>
      <c r="F84" s="7">
        <f t="shared" si="8"/>
        <v>7.8499999999999993E-3</v>
      </c>
      <c r="G84" s="36">
        <f t="shared" si="9"/>
        <v>2.0381785643268646E-3</v>
      </c>
    </row>
    <row r="85" spans="2:7" x14ac:dyDescent="0.25">
      <c r="B85" s="32" t="s">
        <v>13</v>
      </c>
      <c r="C85" s="4">
        <v>9.9599999999999994E-2</v>
      </c>
      <c r="D85" s="4">
        <v>3.8E-3</v>
      </c>
      <c r="E85" s="17"/>
      <c r="F85" s="7">
        <f t="shared" si="8"/>
        <v>8.2999999999999984E-3</v>
      </c>
      <c r="G85" s="36">
        <f t="shared" si="9"/>
        <v>4.4829647340107748E-3</v>
      </c>
    </row>
    <row r="86" spans="2:7" x14ac:dyDescent="0.25">
      <c r="B86" s="33" t="s">
        <v>32</v>
      </c>
      <c r="C86" s="8"/>
      <c r="D86" s="9">
        <f>((1+D74)*(1+D75)*(1+D76)*(1+D77)*(1+D78)*(1+D79)*(1+D80)*(1+D81)*(1+D82)*(1+D83)*(1+D84)*(1+D85)-1)</f>
        <v>7.8248085280643753E-2</v>
      </c>
      <c r="E86" s="13"/>
      <c r="F86" s="10">
        <f>((1+F74)*(1+F75)*(1+F76)*(1+F77)*(1+F78)*(1+F79)*(1+F80)*(1+F81)*(1+F82)*(1+F83)*(1+F84)*(1+F85)-1)</f>
        <v>7.8972505088753531E-2</v>
      </c>
      <c r="G86" s="10">
        <f>((1+G74)*(1+G75)*(1+G76)*(1+G77)*(1+G78)*(1+G79)*(1+G80)*(1+G81)*(1+G82)*(1+G83)*(1+G84)*(1+G85)-1)</f>
        <v>6.7184891677452008E-4</v>
      </c>
    </row>
    <row r="89" spans="2:7" x14ac:dyDescent="0.25">
      <c r="B89" s="41" t="s">
        <v>24</v>
      </c>
      <c r="C89" s="41"/>
      <c r="D89" s="11"/>
      <c r="E89" s="14"/>
    </row>
    <row r="90" spans="2:7" ht="30" x14ac:dyDescent="0.25">
      <c r="B90" s="28" t="s">
        <v>0</v>
      </c>
      <c r="C90" s="28" t="s">
        <v>1</v>
      </c>
      <c r="D90" s="29" t="s">
        <v>25</v>
      </c>
      <c r="E90" s="14"/>
      <c r="F90" s="28" t="s">
        <v>30</v>
      </c>
      <c r="G90" s="29" t="s">
        <v>33</v>
      </c>
    </row>
    <row r="91" spans="2:7" x14ac:dyDescent="0.25">
      <c r="B91" s="32" t="s">
        <v>2</v>
      </c>
      <c r="C91" s="4">
        <v>0.1061</v>
      </c>
      <c r="D91" s="4">
        <v>6.7999999999999996E-3</v>
      </c>
      <c r="E91" s="17"/>
      <c r="F91" s="7">
        <f t="shared" ref="F91:F102" si="10">C91*(30/360)</f>
        <v>8.8416666666666661E-3</v>
      </c>
      <c r="G91" s="36">
        <f t="shared" ref="G91:G102" si="11">(1+F91)/(1+D91)-1</f>
        <v>2.0278771023705122E-3</v>
      </c>
    </row>
    <row r="92" spans="2:7" x14ac:dyDescent="0.25">
      <c r="B92" s="32" t="s">
        <v>3</v>
      </c>
      <c r="C92" s="4">
        <v>0.10920000000000001</v>
      </c>
      <c r="D92" s="4">
        <v>5.5999999999999999E-3</v>
      </c>
      <c r="E92" s="17"/>
      <c r="F92" s="7">
        <f t="shared" si="10"/>
        <v>9.1000000000000004E-3</v>
      </c>
      <c r="G92" s="36">
        <f t="shared" si="11"/>
        <v>3.4805091487668527E-3</v>
      </c>
    </row>
    <row r="93" spans="2:7" x14ac:dyDescent="0.25">
      <c r="B93" s="32" t="s">
        <v>4</v>
      </c>
      <c r="C93" s="4">
        <v>0.1123</v>
      </c>
      <c r="D93" s="4">
        <v>2.7000000000000001E-3</v>
      </c>
      <c r="E93" s="17"/>
      <c r="F93" s="7">
        <f t="shared" si="10"/>
        <v>9.3583333333333331E-3</v>
      </c>
      <c r="G93" s="36">
        <f t="shared" si="11"/>
        <v>6.6404042418803932E-3</v>
      </c>
    </row>
    <row r="94" spans="2:7" x14ac:dyDescent="0.25">
      <c r="B94" s="32" t="s">
        <v>5</v>
      </c>
      <c r="C94" s="4">
        <v>0.1129</v>
      </c>
      <c r="D94" s="4">
        <v>-2.0000000000000001E-4</v>
      </c>
      <c r="E94" s="17"/>
      <c r="F94" s="7">
        <f t="shared" si="10"/>
        <v>9.4083333333333328E-3</v>
      </c>
      <c r="G94" s="36">
        <f t="shared" si="11"/>
        <v>9.6102553844101823E-3</v>
      </c>
    </row>
    <row r="95" spans="2:7" x14ac:dyDescent="0.25">
      <c r="B95" s="32" t="s">
        <v>6</v>
      </c>
      <c r="C95" s="4">
        <v>0.1132</v>
      </c>
      <c r="D95" s="4">
        <v>-2.2000000000000001E-3</v>
      </c>
      <c r="E95" s="17"/>
      <c r="F95" s="7">
        <f t="shared" si="10"/>
        <v>9.4333333333333318E-3</v>
      </c>
      <c r="G95" s="36">
        <f t="shared" si="11"/>
        <v>1.1658983096144881E-2</v>
      </c>
    </row>
    <row r="96" spans="2:7" x14ac:dyDescent="0.25">
      <c r="B96" s="32" t="s">
        <v>7</v>
      </c>
      <c r="C96" s="4">
        <v>0.1116</v>
      </c>
      <c r="D96" s="4">
        <v>1E-3</v>
      </c>
      <c r="E96" s="17"/>
      <c r="F96" s="7">
        <f t="shared" si="10"/>
        <v>9.2999999999999992E-3</v>
      </c>
      <c r="G96" s="36">
        <f t="shared" si="11"/>
        <v>8.2917082917084439E-3</v>
      </c>
    </row>
    <row r="97" spans="2:7" x14ac:dyDescent="0.25">
      <c r="B97" s="32" t="s">
        <v>8</v>
      </c>
      <c r="C97" s="4">
        <v>0.11219999999999999</v>
      </c>
      <c r="D97" s="4">
        <v>4.7999999999999996E-3</v>
      </c>
      <c r="E97" s="17"/>
      <c r="F97" s="7">
        <f t="shared" si="10"/>
        <v>9.3499999999999989E-3</v>
      </c>
      <c r="G97" s="36">
        <f t="shared" si="11"/>
        <v>4.528264331210341E-3</v>
      </c>
    </row>
    <row r="98" spans="2:7" x14ac:dyDescent="0.25">
      <c r="B98" s="32" t="s">
        <v>9</v>
      </c>
      <c r="C98" s="4">
        <v>0.1116</v>
      </c>
      <c r="D98" s="4">
        <v>5.4999999999999997E-3</v>
      </c>
      <c r="E98" s="17"/>
      <c r="F98" s="7">
        <f t="shared" si="10"/>
        <v>9.2999999999999992E-3</v>
      </c>
      <c r="G98" s="36">
        <f t="shared" si="11"/>
        <v>3.7792143212331819E-3</v>
      </c>
    </row>
    <row r="99" spans="2:7" x14ac:dyDescent="0.25">
      <c r="B99" s="32" t="s">
        <v>10</v>
      </c>
      <c r="C99" s="4">
        <v>0.1108</v>
      </c>
      <c r="D99" s="4">
        <v>4.4000000000000003E-3</v>
      </c>
      <c r="E99" s="17"/>
      <c r="F99" s="7">
        <f t="shared" si="10"/>
        <v>9.233333333333333E-3</v>
      </c>
      <c r="G99" s="36">
        <f t="shared" si="11"/>
        <v>4.8121598300812085E-3</v>
      </c>
    </row>
    <row r="100" spans="2:7" x14ac:dyDescent="0.25">
      <c r="B100" s="32" t="s">
        <v>11</v>
      </c>
      <c r="C100" s="4">
        <v>0.1108</v>
      </c>
      <c r="D100" s="4">
        <v>3.8E-3</v>
      </c>
      <c r="E100" s="17"/>
      <c r="F100" s="7">
        <f t="shared" si="10"/>
        <v>9.233333333333333E-3</v>
      </c>
      <c r="G100" s="36">
        <f t="shared" si="11"/>
        <v>5.4127648269908235E-3</v>
      </c>
    </row>
    <row r="101" spans="2:7" x14ac:dyDescent="0.25">
      <c r="B101" s="32" t="s">
        <v>12</v>
      </c>
      <c r="C101" s="4">
        <v>0.1089</v>
      </c>
      <c r="D101" s="4">
        <v>6.4000000000000003E-3</v>
      </c>
      <c r="E101" s="17"/>
      <c r="F101" s="7">
        <f t="shared" si="10"/>
        <v>9.0749999999999997E-3</v>
      </c>
      <c r="G101" s="36">
        <f t="shared" si="11"/>
        <v>2.6579888712241484E-3</v>
      </c>
    </row>
    <row r="102" spans="2:7" x14ac:dyDescent="0.25">
      <c r="B102" s="32" t="s">
        <v>13</v>
      </c>
      <c r="C102" s="4">
        <v>0.11210000000000001</v>
      </c>
      <c r="D102" s="4">
        <v>7.1000000000000004E-3</v>
      </c>
      <c r="E102" s="17"/>
      <c r="F102" s="7">
        <f t="shared" si="10"/>
        <v>9.3416666666666665E-3</v>
      </c>
      <c r="G102" s="36">
        <f t="shared" si="11"/>
        <v>2.2258630390890044E-3</v>
      </c>
    </row>
    <row r="103" spans="2:7" x14ac:dyDescent="0.25">
      <c r="B103" s="33" t="s">
        <v>32</v>
      </c>
      <c r="C103" s="8"/>
      <c r="D103" s="9">
        <f>((1+D91)*(1+D92)*(1+D93)*(1+D94)*(1+D95)*(1+D96)*(1+D97)*(1+D98)*(1+D99)*(1+D100)*(1+D101)*(1+D102)-1)</f>
        <v>4.6619969400425676E-2</v>
      </c>
      <c r="E103" s="13"/>
      <c r="F103" s="10">
        <f>((1+F91)*(1+F92)*(1+F93)*(1+F94)*(1+F95)*(1+F96)*(1+F97)*(1+F98)*(1+F99)*(1+F100)*(1+F101)*(1+F102)-1)</f>
        <v>0.11679708609810446</v>
      </c>
      <c r="G103" s="10">
        <f>((1+G91)*(1+G92)*(1+G93)*(1+G94)*(1+G95)*(1+G96)*(1+G97)*(1+G98)*(1+G99)*(1+G100)*(1+G101)*(1+G102)-1)</f>
        <v>6.7051192170431539E-2</v>
      </c>
    </row>
    <row r="106" spans="2:7" x14ac:dyDescent="0.25">
      <c r="B106" s="37" t="s">
        <v>26</v>
      </c>
      <c r="C106" s="37"/>
      <c r="D106" s="11"/>
      <c r="E106" s="14"/>
    </row>
    <row r="107" spans="2:7" ht="30" x14ac:dyDescent="0.25">
      <c r="B107" s="30" t="s">
        <v>0</v>
      </c>
      <c r="C107" s="30" t="s">
        <v>1</v>
      </c>
      <c r="D107" s="31" t="s">
        <v>27</v>
      </c>
      <c r="E107" s="14"/>
      <c r="F107" s="30" t="s">
        <v>30</v>
      </c>
      <c r="G107" s="31" t="s">
        <v>33</v>
      </c>
    </row>
    <row r="108" spans="2:7" x14ac:dyDescent="0.25">
      <c r="B108" s="34" t="s">
        <v>2</v>
      </c>
      <c r="C108" s="4">
        <v>0.1129</v>
      </c>
      <c r="D108" s="4">
        <v>8.8999999999999999E-3</v>
      </c>
      <c r="E108" s="17"/>
      <c r="F108" s="7">
        <f t="shared" ref="F108:F119" si="12">C108*(30/360)</f>
        <v>9.4083333333333328E-3</v>
      </c>
      <c r="G108" s="36">
        <f t="shared" ref="G108:G119" si="13">(1+F108)/(1+D108)-1</f>
        <v>5.0384907655209865E-4</v>
      </c>
    </row>
    <row r="109" spans="2:7" x14ac:dyDescent="0.25">
      <c r="B109" s="34" t="s">
        <v>3</v>
      </c>
      <c r="C109" s="4">
        <v>0.1105</v>
      </c>
      <c r="D109" s="4">
        <v>8.9999999999999998E-4</v>
      </c>
      <c r="E109" s="17"/>
      <c r="F109" s="7">
        <f t="shared" si="12"/>
        <v>9.2083333333333323E-3</v>
      </c>
      <c r="G109" s="36">
        <f t="shared" si="13"/>
        <v>8.300862557031996E-3</v>
      </c>
    </row>
    <row r="110" spans="2:7" x14ac:dyDescent="0.25">
      <c r="B110" s="34" t="s">
        <v>4</v>
      </c>
      <c r="C110" s="4">
        <v>0.11020000000000001</v>
      </c>
      <c r="D110" s="4">
        <v>2.8999999999999998E-3</v>
      </c>
      <c r="E110" s="17"/>
      <c r="F110" s="7">
        <f t="shared" si="12"/>
        <v>9.1833333333333333E-3</v>
      </c>
      <c r="G110" s="36">
        <f t="shared" si="13"/>
        <v>6.2651643566988824E-3</v>
      </c>
    </row>
    <row r="111" spans="2:7" x14ac:dyDescent="0.25">
      <c r="B111" s="34" t="s">
        <v>5</v>
      </c>
      <c r="C111" s="4">
        <v>0.10970000000000001</v>
      </c>
      <c r="D111" s="4">
        <v>2E-3</v>
      </c>
      <c r="E111" s="17"/>
      <c r="F111" s="7">
        <f t="shared" si="12"/>
        <v>9.141666666666666E-3</v>
      </c>
      <c r="G111" s="36">
        <f t="shared" si="13"/>
        <v>7.1274118429807132E-3</v>
      </c>
    </row>
    <row r="112" spans="2:7" x14ac:dyDescent="0.25">
      <c r="B112" s="34" t="s">
        <v>6</v>
      </c>
      <c r="C112" s="4">
        <v>0.1099</v>
      </c>
      <c r="D112" s="4">
        <v>-1.9E-3</v>
      </c>
      <c r="E112" s="17"/>
      <c r="F112" s="7">
        <f t="shared" si="12"/>
        <v>9.1583333333333326E-3</v>
      </c>
      <c r="G112" s="36">
        <f t="shared" si="13"/>
        <v>1.10793841632435E-2</v>
      </c>
    </row>
    <row r="113" spans="2:7" x14ac:dyDescent="0.25">
      <c r="B113" s="34" t="s">
        <v>7</v>
      </c>
      <c r="C113" s="4">
        <v>0.10970000000000001</v>
      </c>
      <c r="D113" s="4">
        <v>3.8E-3</v>
      </c>
      <c r="E113" s="17"/>
      <c r="F113" s="7">
        <f t="shared" si="12"/>
        <v>9.141666666666666E-3</v>
      </c>
      <c r="G113" s="36">
        <f t="shared" si="13"/>
        <v>5.32144517500166E-3</v>
      </c>
    </row>
    <row r="114" spans="2:7" x14ac:dyDescent="0.25">
      <c r="B114" s="34" t="s">
        <v>8</v>
      </c>
      <c r="C114" s="4">
        <v>0.10920000000000001</v>
      </c>
      <c r="D114" s="4">
        <v>1.0500000000000001E-2</v>
      </c>
      <c r="E114" s="17"/>
      <c r="F114" s="7">
        <f t="shared" si="12"/>
        <v>9.1000000000000004E-3</v>
      </c>
      <c r="G114" s="36">
        <f t="shared" si="13"/>
        <v>-1.3854527461650834E-3</v>
      </c>
    </row>
    <row r="115" spans="2:7" x14ac:dyDescent="0.25">
      <c r="B115" s="34" t="s">
        <v>9</v>
      </c>
      <c r="C115" s="4">
        <v>0.1076</v>
      </c>
      <c r="D115" s="4">
        <v>1E-4</v>
      </c>
      <c r="E115" s="17"/>
      <c r="F115" s="7">
        <f t="shared" si="12"/>
        <v>8.9666666666666662E-3</v>
      </c>
      <c r="G115" s="36">
        <f t="shared" si="13"/>
        <v>8.8657800886577931E-3</v>
      </c>
    </row>
    <row r="116" spans="2:7" x14ac:dyDescent="0.25">
      <c r="B116" s="34" t="s">
        <v>10</v>
      </c>
      <c r="C116" s="4">
        <v>0.10440000000000001</v>
      </c>
      <c r="D116" s="4">
        <v>5.0000000000000001E-4</v>
      </c>
      <c r="E116" s="17"/>
      <c r="F116" s="7">
        <f t="shared" si="12"/>
        <v>8.6999999999999994E-3</v>
      </c>
      <c r="G116" s="36">
        <f t="shared" si="13"/>
        <v>8.1959020489754675E-3</v>
      </c>
    </row>
    <row r="117" spans="2:7" x14ac:dyDescent="0.25">
      <c r="B117" s="34" t="s">
        <v>11</v>
      </c>
      <c r="C117" s="4">
        <v>0.1024</v>
      </c>
      <c r="D117" s="4">
        <v>5.4999999999999997E-3</v>
      </c>
      <c r="E117" s="17"/>
      <c r="F117" s="7">
        <f t="shared" si="12"/>
        <v>8.5333333333333337E-3</v>
      </c>
      <c r="G117" s="36">
        <f t="shared" si="13"/>
        <v>3.0167412564228169E-3</v>
      </c>
    </row>
    <row r="118" spans="2:7" x14ac:dyDescent="0.25">
      <c r="B118" s="34" t="s">
        <v>12</v>
      </c>
      <c r="C118" s="4">
        <v>0.10050000000000001</v>
      </c>
      <c r="D118" s="4">
        <v>4.4000000000000003E-3</v>
      </c>
      <c r="E118" s="17"/>
      <c r="F118" s="7">
        <f t="shared" si="12"/>
        <v>8.3750000000000005E-3</v>
      </c>
      <c r="G118" s="36">
        <f t="shared" si="13"/>
        <v>3.9575866188770181E-3</v>
      </c>
    </row>
    <row r="119" spans="2:7" x14ac:dyDescent="0.25">
      <c r="B119" s="34" t="s">
        <v>13</v>
      </c>
      <c r="C119" s="4">
        <v>9.8500000000000004E-2</v>
      </c>
      <c r="D119" s="4">
        <v>3.8E-3</v>
      </c>
      <c r="E119" s="17"/>
      <c r="F119" s="7">
        <f t="shared" si="12"/>
        <v>8.2083333333333331E-3</v>
      </c>
      <c r="G119" s="36">
        <f t="shared" si="13"/>
        <v>4.3916450820216113E-3</v>
      </c>
    </row>
    <row r="120" spans="2:7" x14ac:dyDescent="0.25">
      <c r="B120" s="35" t="s">
        <v>32</v>
      </c>
      <c r="C120" s="8"/>
      <c r="D120" s="9">
        <f>((1+D108)*(1+D109)*(1+D110)*(1+D111)*(1+D112)*(1+D113)*(1+D114)*(1+D115)*(1+D116)*(1+D117)*(1+D118)*(1+D119)-1)</f>
        <v>4.212117261983539E-2</v>
      </c>
      <c r="E120" s="13"/>
      <c r="F120" s="10">
        <f>((1+F108)*(1+F109)*(1+F110)*(1+F111)*(1+F112)*(1+F113)*(1+F114)*(1+F115)*(1+F116)*(1+F117)*(1+F118)*(1+F119)-1)</f>
        <v>0.11254356402795529</v>
      </c>
      <c r="G120" s="10">
        <f>((1+G108)*(1+G109)*(1+G110)*(1+G111)*(1+G112)*(1+G113)*(1+G114)*(1+G115)*(1+G116)*(1+G117)*(1+G118)*(1+G119)-1)</f>
        <v>6.7576010600649328E-2</v>
      </c>
    </row>
  </sheetData>
  <mergeCells count="10">
    <mergeCell ref="B4:C4"/>
    <mergeCell ref="I5:J5"/>
    <mergeCell ref="I6:J7"/>
    <mergeCell ref="L5:S22"/>
    <mergeCell ref="B106:C106"/>
    <mergeCell ref="B21:C21"/>
    <mergeCell ref="B38:C38"/>
    <mergeCell ref="B55:C55"/>
    <mergeCell ref="B72:C72"/>
    <mergeCell ref="B89:C8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CETES E INFLACIÓN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GABRIEL SOLORZANO</dc:creator>
  <cp:lastModifiedBy>Thannlizyy Guillen</cp:lastModifiedBy>
  <dcterms:created xsi:type="dcterms:W3CDTF">2025-01-01T22:14:18Z</dcterms:created>
  <dcterms:modified xsi:type="dcterms:W3CDTF">2025-01-11T19:43:08Z</dcterms:modified>
</cp:coreProperties>
</file>