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54d728944aa644/Documentos/Tareas/Contabilidad Empresarial/"/>
    </mc:Choice>
  </mc:AlternateContent>
  <xr:revisionPtr revIDLastSave="536" documentId="8_{FB3E4075-03FE-4377-99AF-9CF5F6C3ACEC}" xr6:coauthVersionLast="47" xr6:coauthVersionMax="47" xr10:uidLastSave="{40CE4BDB-681D-4296-AB52-68794BBFECBD}"/>
  <bookViews>
    <workbookView xWindow="-120" yWindow="-120" windowWidth="20730" windowHeight="11040" xr2:uid="{7FCCEA08-4915-488C-A4EE-6777805DF0DC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1" i="1" l="1"/>
  <c r="Y34" i="1"/>
  <c r="AA23" i="1"/>
  <c r="Y23" i="1"/>
  <c r="AS31" i="1"/>
  <c r="AQ31" i="1"/>
  <c r="AQ34" i="1"/>
  <c r="AA47" i="1" l="1"/>
  <c r="Y50" i="1"/>
  <c r="AA39" i="1"/>
  <c r="Y42" i="1"/>
  <c r="Y39" i="1"/>
  <c r="AS23" i="1"/>
  <c r="AQ23" i="1"/>
  <c r="AQ26" i="1"/>
  <c r="AS15" i="1"/>
  <c r="AQ18" i="1"/>
  <c r="AQ15" i="1"/>
  <c r="AS7" i="1"/>
  <c r="AQ10" i="1"/>
  <c r="AQ7" i="1"/>
  <c r="R23" i="1"/>
  <c r="Y26" i="1"/>
  <c r="AA15" i="1"/>
  <c r="Y18" i="1"/>
  <c r="AA7" i="1"/>
  <c r="Y7" i="1"/>
  <c r="Y10" i="1"/>
  <c r="P31" i="1"/>
  <c r="AJ31" i="1"/>
  <c r="AH34" i="1"/>
  <c r="AH31" i="1"/>
  <c r="AJ23" i="1"/>
  <c r="AH26" i="1"/>
  <c r="AH23" i="1"/>
  <c r="AJ15" i="1"/>
  <c r="AH18" i="1"/>
  <c r="AH15" i="1"/>
  <c r="AJ7" i="1"/>
  <c r="AH10" i="1"/>
  <c r="AH7" i="1"/>
  <c r="G42" i="1"/>
  <c r="E15" i="1"/>
  <c r="J24" i="1" l="1"/>
  <c r="J16" i="1"/>
  <c r="J11" i="1"/>
  <c r="E20" i="1"/>
  <c r="F66" i="1"/>
  <c r="F61" i="1"/>
  <c r="F49" i="1"/>
  <c r="F50" i="1" s="1"/>
  <c r="G52" i="1" s="1"/>
  <c r="G43" i="1"/>
  <c r="P18" i="1" l="1"/>
  <c r="P34" i="1"/>
  <c r="P26" i="1"/>
  <c r="P10" i="1"/>
  <c r="E25" i="1"/>
  <c r="P7" i="1"/>
  <c r="R7" i="1" s="1"/>
  <c r="R31" i="1"/>
  <c r="P15" i="1"/>
  <c r="P23" i="1"/>
  <c r="J7" i="1"/>
  <c r="J25" i="1" s="1"/>
  <c r="G53" i="1"/>
  <c r="G67" i="1"/>
  <c r="G70" i="1" s="1"/>
  <c r="G72" i="1" s="1"/>
  <c r="R15" i="1" l="1"/>
</calcChain>
</file>

<file path=xl/sharedStrings.xml><?xml version="1.0" encoding="utf-8"?>
<sst xmlns="http://schemas.openxmlformats.org/spreadsheetml/2006/main" count="176" uniqueCount="139">
  <si>
    <t xml:space="preserve">Estado de resultados </t>
  </si>
  <si>
    <t xml:space="preserve">Del 01 de enero al 31 de diciembre del 2008 </t>
  </si>
  <si>
    <t xml:space="preserve">Ventas </t>
  </si>
  <si>
    <t>Menos:</t>
  </si>
  <si>
    <t xml:space="preserve">Descuentos sobre ventas </t>
  </si>
  <si>
    <t xml:space="preserve">Devoluciones sobre ventas </t>
  </si>
  <si>
    <t xml:space="preserve">Ventas netas </t>
  </si>
  <si>
    <t xml:space="preserve">Costo de articulos vendidos </t>
  </si>
  <si>
    <t xml:space="preserve">Inventario inicial </t>
  </si>
  <si>
    <t xml:space="preserve">Compras </t>
  </si>
  <si>
    <t>Mas gasto de compras</t>
  </si>
  <si>
    <t xml:space="preserve">Compras totales </t>
  </si>
  <si>
    <t xml:space="preserve">Menos descuento sobre compra </t>
  </si>
  <si>
    <t xml:space="preserve">Mercancias disponibles para la venta </t>
  </si>
  <si>
    <t xml:space="preserve">Menos inventario final </t>
  </si>
  <si>
    <t xml:space="preserve">Costo de ventas </t>
  </si>
  <si>
    <t xml:space="preserve">Utilidad en ventas </t>
  </si>
  <si>
    <t xml:space="preserve">Gastos generales </t>
  </si>
  <si>
    <t xml:space="preserve">Gasto de ventas </t>
  </si>
  <si>
    <t xml:space="preserve">Suelto y comisiones a vendedores </t>
  </si>
  <si>
    <t xml:space="preserve">Sueldos a la oficina de ventas </t>
  </si>
  <si>
    <t xml:space="preserve">Viaticos </t>
  </si>
  <si>
    <t xml:space="preserve">Fletes de mercancías remitidas </t>
  </si>
  <si>
    <t xml:space="preserve">Depresiacion del equipo de transporte </t>
  </si>
  <si>
    <t xml:space="preserve">Telefono </t>
  </si>
  <si>
    <t xml:space="preserve">Gastos administrativos </t>
  </si>
  <si>
    <t xml:space="preserve">Sueldos de ofina </t>
  </si>
  <si>
    <t xml:space="preserve">Servicios publicos </t>
  </si>
  <si>
    <t xml:space="preserve">Depreciacion del edificio </t>
  </si>
  <si>
    <t xml:space="preserve">Depreciacion del equipo de oficina </t>
  </si>
  <si>
    <t xml:space="preserve">Utilidad de operación </t>
  </si>
  <si>
    <t xml:space="preserve">Otros ingresos </t>
  </si>
  <si>
    <t xml:space="preserve">Dividendos cobrados </t>
  </si>
  <si>
    <t xml:space="preserve">Utilidad antes de impuesto </t>
  </si>
  <si>
    <t xml:space="preserve">Impuesto a la utilidad </t>
  </si>
  <si>
    <t xml:space="preserve">Utilidad neta </t>
  </si>
  <si>
    <t xml:space="preserve">Estado de posicion financiera </t>
  </si>
  <si>
    <t>al 31 de diciembre del 2008</t>
  </si>
  <si>
    <t xml:space="preserve">Avtivo </t>
  </si>
  <si>
    <t xml:space="preserve">Activo circulante </t>
  </si>
  <si>
    <t xml:space="preserve">Efectivo y valores realizables </t>
  </si>
  <si>
    <t xml:space="preserve">cuentas por cobrar </t>
  </si>
  <si>
    <t xml:space="preserve">Anticipo a proveedores </t>
  </si>
  <si>
    <t xml:space="preserve">Provision cuentas incobrables </t>
  </si>
  <si>
    <t xml:space="preserve">Inventarios </t>
  </si>
  <si>
    <t xml:space="preserve">Total Activo Circulante </t>
  </si>
  <si>
    <t xml:space="preserve">Activo No Circulante </t>
  </si>
  <si>
    <t xml:space="preserve">Inmubles maquinaria y equipo </t>
  </si>
  <si>
    <t xml:space="preserve">(-) Depreciacion acumulada </t>
  </si>
  <si>
    <t xml:space="preserve">Total Activo fijo </t>
  </si>
  <si>
    <t xml:space="preserve">Total Activos </t>
  </si>
  <si>
    <t>Pasivo</t>
  </si>
  <si>
    <t xml:space="preserve">Proveedores </t>
  </si>
  <si>
    <t>Acredores bancarios corto plazo</t>
  </si>
  <si>
    <t xml:space="preserve">Impuestos por pagar </t>
  </si>
  <si>
    <t xml:space="preserve">Total pasivo a corto plazo </t>
  </si>
  <si>
    <t>Documentos por pagar LP</t>
  </si>
  <si>
    <t xml:space="preserve">Acreedores Hipotecarios </t>
  </si>
  <si>
    <t xml:space="preserve">Obligaciones </t>
  </si>
  <si>
    <t xml:space="preserve">Ttal pasivo a largo plazo </t>
  </si>
  <si>
    <t xml:space="preserve">Capital Contable </t>
  </si>
  <si>
    <t xml:space="preserve">Capital social </t>
  </si>
  <si>
    <t xml:space="preserve">Reserva legal </t>
  </si>
  <si>
    <t xml:space="preserve">Reserva de reinversion </t>
  </si>
  <si>
    <t xml:space="preserve">Utilidad de ejercicios anteriores </t>
  </si>
  <si>
    <t xml:space="preserve">Utilidad del ejercicio </t>
  </si>
  <si>
    <t xml:space="preserve">Total Pasivo (+) Capital </t>
  </si>
  <si>
    <t xml:space="preserve">Seccion "X" S.A de C.V </t>
  </si>
  <si>
    <t xml:space="preserve">Razon de capital de trabajo </t>
  </si>
  <si>
    <t xml:space="preserve">Razon de circulante </t>
  </si>
  <si>
    <t>Razon de liquidez (prueba del ácido)</t>
  </si>
  <si>
    <t xml:space="preserve">Razon de pago inmediato </t>
  </si>
  <si>
    <t xml:space="preserve">Menos Pasivo a corto plazo </t>
  </si>
  <si>
    <t xml:space="preserve">Entre pasivo a corto plazo </t>
  </si>
  <si>
    <t xml:space="preserve">Activo disponible menos inventarios </t>
  </si>
  <si>
    <t xml:space="preserve">Activo circulante menos, inventarios menos, cuentas por cobrar </t>
  </si>
  <si>
    <t xml:space="preserve">Rotacion de cartera </t>
  </si>
  <si>
    <t xml:space="preserve">Ventas a credito </t>
  </si>
  <si>
    <t xml:space="preserve">Promedio de las cuentas por cobrar </t>
  </si>
  <si>
    <t xml:space="preserve">Dias de cartera </t>
  </si>
  <si>
    <t xml:space="preserve">360 dias del año </t>
  </si>
  <si>
    <t xml:space="preserve">Rotacion de cuentas por pagar </t>
  </si>
  <si>
    <t xml:space="preserve">Compras a credito </t>
  </si>
  <si>
    <t xml:space="preserve">Dias de pago de cuentas por pagar </t>
  </si>
  <si>
    <t xml:space="preserve">Dias del año </t>
  </si>
  <si>
    <t xml:space="preserve">Rotacion de cuentas </t>
  </si>
  <si>
    <t xml:space="preserve">Rotacion de inventarios </t>
  </si>
  <si>
    <t xml:space="preserve">Costo de lo vendido </t>
  </si>
  <si>
    <t xml:space="preserve">Inventario promedio </t>
  </si>
  <si>
    <t>Dias de inventario</t>
  </si>
  <si>
    <t xml:space="preserve">Dias de año </t>
  </si>
  <si>
    <t xml:space="preserve">Margen de utilidad sobre ventas </t>
  </si>
  <si>
    <t>Rendimiento del capital social</t>
  </si>
  <si>
    <t xml:space="preserve">Rendimiento sobre el patrimonio </t>
  </si>
  <si>
    <t xml:space="preserve">Capital contable </t>
  </si>
  <si>
    <t xml:space="preserve">Rendimiento sobre invercion </t>
  </si>
  <si>
    <t xml:space="preserve">Activo total neto </t>
  </si>
  <si>
    <t xml:space="preserve">Saldo inicial de cartera </t>
  </si>
  <si>
    <t xml:space="preserve">entre dos </t>
  </si>
  <si>
    <t xml:space="preserve">Saldo promedio de cuentas por cobrar </t>
  </si>
  <si>
    <t xml:space="preserve">Saldo promedio de la cartera </t>
  </si>
  <si>
    <t xml:space="preserve">monto inicial de cartera </t>
  </si>
  <si>
    <t xml:space="preserve">saldo inicial + saldo final </t>
  </si>
  <si>
    <t xml:space="preserve">Promedio de cuentas por pagar a proveedores </t>
  </si>
  <si>
    <t>QUE TENEMOS DE SOBRa 43,500  PESOS CONTRA EL TOTAL DE LAS DEUDAS</t>
  </si>
  <si>
    <t xml:space="preserve">Alcanzamos a pagar el 100% de las deudas </t>
  </si>
  <si>
    <t xml:space="preserve">nos dice que el monto de las ventas del periodo han redituado en 0.61% de ganancia </t>
  </si>
  <si>
    <t xml:space="preserve">es el rendimiento del capital aportado a la empresa en el año  </t>
  </si>
  <si>
    <t xml:space="preserve">Es el rendimiento del capital aportado mas las utilidades  </t>
  </si>
  <si>
    <t xml:space="preserve">rendimiento que producen todos los activos de la empresa </t>
  </si>
  <si>
    <t>Razon de endeudamiento</t>
  </si>
  <si>
    <t>Apalancamiento</t>
  </si>
  <si>
    <t xml:space="preserve">Deudas a largo plazo </t>
  </si>
  <si>
    <t xml:space="preserve">Cobertura </t>
  </si>
  <si>
    <t>Pasivo total</t>
  </si>
  <si>
    <t xml:space="preserve">Activo total </t>
  </si>
  <si>
    <t xml:space="preserve">Pasivo a largo plazo </t>
  </si>
  <si>
    <t xml:space="preserve">Intereses a cargo </t>
  </si>
  <si>
    <t xml:space="preserve">nos dice que del total del activo las deudas abarcan el 47.53% de este </t>
  </si>
  <si>
    <t xml:space="preserve">nos dice que la empresa esta apalancada en un 90.57%es decir que los acredores son dueños de ese porcentaje de la empresa </t>
  </si>
  <si>
    <t>esta razon nos indica que el pasivo a mas de dos años es de 66.60%</t>
  </si>
  <si>
    <t xml:space="preserve">Razones de liquidez </t>
  </si>
  <si>
    <t xml:space="preserve">Razones financieras </t>
  </si>
  <si>
    <t xml:space="preserve">Formula </t>
  </si>
  <si>
    <t xml:space="preserve">Razones de actividad </t>
  </si>
  <si>
    <t xml:space="preserve">Razones de rendimiento </t>
  </si>
  <si>
    <t xml:space="preserve">Razones de largo plazo </t>
  </si>
  <si>
    <t xml:space="preserve">La cartera se ha renovado 15.46 veces en el periodo </t>
  </si>
  <si>
    <t>el inventario se ha renobado 6.69 veces en el año</t>
  </si>
  <si>
    <t>son los dias en que el inventario se ha renobado en el año</t>
  </si>
  <si>
    <t xml:space="preserve">nos dice que se ha  recuperado cartera en un promedio de 23.29 dias </t>
  </si>
  <si>
    <t>intereses a favor (cobra)</t>
  </si>
  <si>
    <t>intereses a cargo (paga)</t>
  </si>
  <si>
    <t xml:space="preserve">estado integral de financiamiento </t>
  </si>
  <si>
    <t xml:space="preserve">nos dice que la utilidad de operación cubre el 63.60% de los intereses a cargo del ejercicio </t>
  </si>
  <si>
    <t xml:space="preserve">la deuda con proveedores se ha renovado 1.50 veces en el año </t>
  </si>
  <si>
    <r>
      <t xml:space="preserve"> </t>
    </r>
    <r>
      <rPr>
        <sz val="11"/>
        <color theme="1"/>
        <rFont val="Calibri"/>
        <family val="2"/>
        <scheme val="minor"/>
      </rPr>
      <t xml:space="preserve">el plazo de pago de las cuentas por pagar es en promedio 239.29 dias </t>
    </r>
  </si>
  <si>
    <t xml:space="preserve">Podemos pagar 0.78 centamos por cada peso que se debe </t>
  </si>
  <si>
    <t>Por cada peso que debemos nos sobran $1.23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</si>
</sst>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3" fillId="0" borderId="1" xfId="0" applyNumberFormat="1" applyFont="1" applyBorder="1"/>
    <xf numFmtId="4" fontId="2" fillId="0" borderId="1" xfId="0" applyNumberFormat="1" applyFont="1" applyBorder="1"/>
    <xf numFmtId="44" fontId="0" fillId="0" borderId="0" xfId="2" applyFont="1" applyAlignment="1">
      <alignment horizontal="left" vertical="center" indent="8"/>
    </xf>
    <xf numFmtId="9" fontId="0" fillId="0" borderId="0" xfId="3" applyFont="1"/>
    <xf numFmtId="44" fontId="0" fillId="0" borderId="11" xfId="2" applyFont="1" applyBorder="1"/>
    <xf numFmtId="0" fontId="0" fillId="0" borderId="11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0" borderId="6" xfId="0" applyBorder="1"/>
    <xf numFmtId="0" fontId="0" fillId="0" borderId="0" xfId="0" applyBorder="1"/>
    <xf numFmtId="4" fontId="0" fillId="0" borderId="15" xfId="0" applyNumberFormat="1" applyBorder="1"/>
    <xf numFmtId="10" fontId="0" fillId="0" borderId="0" xfId="3" applyNumberFormat="1" applyFont="1"/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44" fontId="0" fillId="0" borderId="16" xfId="2" applyFont="1" applyBorder="1" applyAlignment="1">
      <alignment horizontal="left" vertical="center" indent="8"/>
    </xf>
    <xf numFmtId="44" fontId="0" fillId="0" borderId="17" xfId="2" applyFont="1" applyBorder="1" applyAlignment="1">
      <alignment horizontal="left" vertical="center" indent="8"/>
    </xf>
    <xf numFmtId="44" fontId="0" fillId="0" borderId="18" xfId="2" applyFont="1" applyBorder="1" applyAlignment="1">
      <alignment horizontal="left" vertical="center" indent="8"/>
    </xf>
    <xf numFmtId="44" fontId="0" fillId="0" borderId="19" xfId="2" applyFont="1" applyBorder="1" applyAlignment="1">
      <alignment horizontal="left" vertical="center" indent="8"/>
    </xf>
    <xf numFmtId="44" fontId="0" fillId="0" borderId="20" xfId="2" applyFont="1" applyBorder="1" applyAlignment="1">
      <alignment horizontal="left" vertical="center" indent="8"/>
    </xf>
    <xf numFmtId="44" fontId="0" fillId="0" borderId="21" xfId="2" applyFont="1" applyBorder="1" applyAlignment="1">
      <alignment horizontal="left" vertical="center" indent="8"/>
    </xf>
    <xf numFmtId="10" fontId="0" fillId="0" borderId="7" xfId="3" applyNumberFormat="1" applyFont="1" applyBorder="1" applyAlignment="1">
      <alignment horizontal="left" vertical="center"/>
    </xf>
    <xf numFmtId="10" fontId="0" fillId="0" borderId="8" xfId="3" applyNumberFormat="1" applyFont="1" applyBorder="1" applyAlignment="1">
      <alignment horizontal="left" vertical="center"/>
    </xf>
    <xf numFmtId="10" fontId="0" fillId="0" borderId="9" xfId="3" applyNumberFormat="1" applyFont="1" applyBorder="1" applyAlignment="1">
      <alignment horizontal="left" vertical="center"/>
    </xf>
    <xf numFmtId="10" fontId="0" fillId="0" borderId="16" xfId="3" applyNumberFormat="1" applyFont="1" applyBorder="1" applyAlignment="1">
      <alignment horizontal="left" vertical="center"/>
    </xf>
    <xf numFmtId="10" fontId="0" fillId="0" borderId="18" xfId="3" applyNumberFormat="1" applyFont="1" applyBorder="1" applyAlignment="1">
      <alignment horizontal="left" vertical="center"/>
    </xf>
    <xf numFmtId="10" fontId="0" fillId="0" borderId="20" xfId="3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4" fontId="0" fillId="0" borderId="1" xfId="2" applyFont="1" applyBorder="1" applyAlignment="1">
      <alignment horizontal="left" vertical="center" indent="8"/>
    </xf>
    <xf numFmtId="10" fontId="0" fillId="0" borderId="1" xfId="3" applyNumberFormat="1" applyFont="1" applyBorder="1" applyAlignment="1">
      <alignment horizontal="left" vertic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10" fontId="0" fillId="0" borderId="2" xfId="3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top" wrapText="1"/>
    </xf>
    <xf numFmtId="4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43" fontId="0" fillId="0" borderId="1" xfId="1" applyFont="1" applyBorder="1" applyAlignment="1">
      <alignment horizontal="left" vertical="center"/>
    </xf>
    <xf numFmtId="43" fontId="0" fillId="0" borderId="1" xfId="1" applyFont="1" applyBorder="1" applyAlignment="1">
      <alignment horizontal="left" vertical="center" indent="3"/>
    </xf>
    <xf numFmtId="44" fontId="0" fillId="0" borderId="1" xfId="0" applyNumberFormat="1" applyBorder="1" applyAlignment="1">
      <alignment horizontal="left" vertical="center" indent="4"/>
    </xf>
    <xf numFmtId="0" fontId="0" fillId="0" borderId="1" xfId="0" applyBorder="1" applyAlignment="1">
      <alignment horizontal="left" vertical="center" indent="4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4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3" fontId="0" fillId="0" borderId="2" xfId="1" applyFont="1" applyBorder="1" applyAlignment="1">
      <alignment horizontal="left" vertical="center"/>
    </xf>
    <xf numFmtId="0" fontId="0" fillId="0" borderId="10" xfId="0" applyBorder="1"/>
    <xf numFmtId="44" fontId="0" fillId="0" borderId="0" xfId="2" applyFont="1" applyBorder="1"/>
    <xf numFmtId="44" fontId="0" fillId="0" borderId="13" xfId="2" applyFont="1" applyBorder="1"/>
    <xf numFmtId="0" fontId="0" fillId="0" borderId="14" xfId="0" applyBorder="1"/>
    <xf numFmtId="44" fontId="0" fillId="0" borderId="15" xfId="2" applyFont="1" applyBorder="1"/>
    <xf numFmtId="0" fontId="0" fillId="0" borderId="15" xfId="0" applyBorder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C309B-4702-4E71-9617-7168BF1FC3C9}">
  <dimension ref="B2:AX72"/>
  <sheetViews>
    <sheetView tabSelected="1" topLeftCell="J21" workbookViewId="0">
      <selection activeCell="S15" sqref="S15:T20"/>
    </sheetView>
  </sheetViews>
  <sheetFormatPr baseColWidth="10" defaultRowHeight="15" x14ac:dyDescent="0.25"/>
  <cols>
    <col min="16" max="17" width="11.42578125" style="5"/>
    <col min="18" max="18" width="12.5703125" customWidth="1"/>
    <col min="36" max="36" width="11.42578125" style="6"/>
  </cols>
  <sheetData>
    <row r="2" spans="2:50" x14ac:dyDescent="0.25">
      <c r="E2" s="62" t="s">
        <v>67</v>
      </c>
      <c r="F2" s="62"/>
      <c r="G2" s="62"/>
    </row>
    <row r="3" spans="2:50" x14ac:dyDescent="0.25">
      <c r="E3" s="71" t="s">
        <v>36</v>
      </c>
      <c r="F3" s="71"/>
      <c r="G3" s="71"/>
      <c r="H3" s="71"/>
      <c r="O3" s="18" t="s">
        <v>121</v>
      </c>
      <c r="P3" s="18"/>
      <c r="W3" t="s">
        <v>124</v>
      </c>
      <c r="AF3" t="s">
        <v>125</v>
      </c>
      <c r="AO3" t="s">
        <v>126</v>
      </c>
    </row>
    <row r="4" spans="2:50" x14ac:dyDescent="0.25">
      <c r="E4" s="72" t="s">
        <v>37</v>
      </c>
      <c r="F4" s="72"/>
      <c r="G4" s="72"/>
      <c r="H4" s="72"/>
      <c r="M4" s="17" t="s">
        <v>122</v>
      </c>
      <c r="N4" s="19" t="s">
        <v>123</v>
      </c>
      <c r="O4" s="19"/>
      <c r="V4" s="17" t="s">
        <v>122</v>
      </c>
      <c r="W4" s="19" t="s">
        <v>123</v>
      </c>
      <c r="X4" s="19"/>
      <c r="AE4" s="17" t="s">
        <v>122</v>
      </c>
      <c r="AF4" s="19" t="s">
        <v>123</v>
      </c>
      <c r="AG4" s="19"/>
      <c r="AN4" s="17" t="s">
        <v>122</v>
      </c>
      <c r="AO4" s="19" t="s">
        <v>123</v>
      </c>
      <c r="AP4" s="19"/>
    </row>
    <row r="5" spans="2:50" x14ac:dyDescent="0.25">
      <c r="M5" s="17"/>
      <c r="N5" s="19"/>
      <c r="O5" s="19"/>
      <c r="V5" s="17"/>
      <c r="W5" s="19"/>
      <c r="X5" s="19"/>
      <c r="AE5" s="17"/>
      <c r="AF5" s="19"/>
      <c r="AG5" s="19"/>
      <c r="AN5" s="17"/>
      <c r="AO5" s="19"/>
      <c r="AP5" s="19"/>
    </row>
    <row r="7" spans="2:50" ht="15" customHeight="1" x14ac:dyDescent="0.25">
      <c r="B7" s="76"/>
      <c r="C7" s="77"/>
      <c r="D7" s="78"/>
      <c r="E7" s="1"/>
      <c r="F7" s="1"/>
      <c r="G7" s="61" t="s">
        <v>51</v>
      </c>
      <c r="H7" s="61"/>
      <c r="I7" s="61"/>
      <c r="J7" s="3">
        <f>+J11+J16</f>
        <v>105700</v>
      </c>
      <c r="M7" s="42" t="s">
        <v>68</v>
      </c>
      <c r="N7" s="42" t="s">
        <v>39</v>
      </c>
      <c r="O7" s="42"/>
      <c r="P7" s="43">
        <f>+E15</f>
        <v>78800</v>
      </c>
      <c r="Q7" s="43"/>
      <c r="R7" s="53">
        <f>+P7-P10</f>
        <v>43500</v>
      </c>
      <c r="S7" s="20" t="s">
        <v>104</v>
      </c>
      <c r="T7" s="20"/>
      <c r="V7" s="42" t="s">
        <v>76</v>
      </c>
      <c r="W7" s="42" t="s">
        <v>77</v>
      </c>
      <c r="X7" s="42"/>
      <c r="Y7" s="43">
        <f>+G39-F42-F41</f>
        <v>420500</v>
      </c>
      <c r="Z7" s="43"/>
      <c r="AA7" s="56">
        <f>+Y7/Y10</f>
        <v>15.459558823529411</v>
      </c>
      <c r="AB7" s="20" t="s">
        <v>127</v>
      </c>
      <c r="AC7" s="20"/>
      <c r="AE7" s="42" t="s">
        <v>91</v>
      </c>
      <c r="AF7" s="42" t="s">
        <v>35</v>
      </c>
      <c r="AG7" s="42"/>
      <c r="AH7" s="43">
        <f>+G72</f>
        <v>2550</v>
      </c>
      <c r="AI7" s="43"/>
      <c r="AJ7" s="51">
        <f>+AH7/AH10</f>
        <v>6.0642092746730084E-3</v>
      </c>
      <c r="AK7" s="52" t="s">
        <v>106</v>
      </c>
      <c r="AL7" s="52"/>
      <c r="AN7" s="42" t="s">
        <v>110</v>
      </c>
      <c r="AO7" s="42" t="s">
        <v>114</v>
      </c>
      <c r="AP7" s="42"/>
      <c r="AQ7" s="43">
        <f>+J7</f>
        <v>105700</v>
      </c>
      <c r="AR7" s="43"/>
      <c r="AS7" s="44">
        <f>+AQ7/AQ10</f>
        <v>0.47526978417266186</v>
      </c>
      <c r="AT7" s="20" t="s">
        <v>118</v>
      </c>
      <c r="AU7" s="20"/>
    </row>
    <row r="8" spans="2:50" x14ac:dyDescent="0.25">
      <c r="B8" s="61" t="s">
        <v>38</v>
      </c>
      <c r="C8" s="61"/>
      <c r="D8" s="61"/>
      <c r="E8" s="1"/>
      <c r="F8" s="1"/>
      <c r="G8" s="64" t="s">
        <v>52</v>
      </c>
      <c r="H8" s="64"/>
      <c r="I8" s="64"/>
      <c r="J8" s="2">
        <v>5650</v>
      </c>
      <c r="M8" s="42"/>
      <c r="N8" s="42"/>
      <c r="O8" s="42"/>
      <c r="P8" s="43"/>
      <c r="Q8" s="43"/>
      <c r="R8" s="54"/>
      <c r="S8" s="20"/>
      <c r="T8" s="20"/>
      <c r="V8" s="42"/>
      <c r="W8" s="42"/>
      <c r="X8" s="42"/>
      <c r="Y8" s="43"/>
      <c r="Z8" s="43"/>
      <c r="AA8" s="56"/>
      <c r="AB8" s="20"/>
      <c r="AC8" s="20"/>
      <c r="AE8" s="42"/>
      <c r="AF8" s="42"/>
      <c r="AG8" s="42"/>
      <c r="AH8" s="43"/>
      <c r="AI8" s="43"/>
      <c r="AJ8" s="51"/>
      <c r="AK8" s="52"/>
      <c r="AL8" s="52"/>
      <c r="AN8" s="42"/>
      <c r="AO8" s="42"/>
      <c r="AP8" s="42"/>
      <c r="AQ8" s="43"/>
      <c r="AR8" s="43"/>
      <c r="AS8" s="44"/>
      <c r="AT8" s="20"/>
      <c r="AU8" s="20"/>
    </row>
    <row r="9" spans="2:50" ht="15" customHeight="1" x14ac:dyDescent="0.25">
      <c r="B9" s="60" t="s">
        <v>39</v>
      </c>
      <c r="C9" s="60"/>
      <c r="D9" s="60"/>
      <c r="E9" s="2"/>
      <c r="F9" s="1"/>
      <c r="G9" s="64" t="s">
        <v>53</v>
      </c>
      <c r="H9" s="64"/>
      <c r="I9" s="64"/>
      <c r="J9" s="2">
        <v>28200</v>
      </c>
      <c r="M9" s="42"/>
      <c r="N9" s="42"/>
      <c r="O9" s="42"/>
      <c r="P9" s="43"/>
      <c r="Q9" s="43"/>
      <c r="R9" s="54"/>
      <c r="S9" s="20"/>
      <c r="T9" s="20"/>
      <c r="V9" s="42"/>
      <c r="W9" s="42"/>
      <c r="X9" s="42"/>
      <c r="Y9" s="43"/>
      <c r="Z9" s="43"/>
      <c r="AA9" s="56"/>
      <c r="AB9" s="20"/>
      <c r="AC9" s="20"/>
      <c r="AE9" s="42"/>
      <c r="AF9" s="42"/>
      <c r="AG9" s="42"/>
      <c r="AH9" s="43"/>
      <c r="AI9" s="43"/>
      <c r="AJ9" s="51"/>
      <c r="AK9" s="52"/>
      <c r="AL9" s="52"/>
      <c r="AN9" s="42"/>
      <c r="AO9" s="42"/>
      <c r="AP9" s="42"/>
      <c r="AQ9" s="43"/>
      <c r="AR9" s="43"/>
      <c r="AS9" s="44"/>
      <c r="AT9" s="20"/>
      <c r="AU9" s="20"/>
    </row>
    <row r="10" spans="2:50" ht="15" customHeight="1" x14ac:dyDescent="0.25">
      <c r="B10" s="64" t="s">
        <v>40</v>
      </c>
      <c r="C10" s="64"/>
      <c r="D10" s="64"/>
      <c r="E10" s="2">
        <v>20000</v>
      </c>
      <c r="F10" s="1"/>
      <c r="G10" s="64" t="s">
        <v>54</v>
      </c>
      <c r="H10" s="64"/>
      <c r="I10" s="64"/>
      <c r="J10" s="2">
        <v>1450</v>
      </c>
      <c r="M10" s="42"/>
      <c r="N10" s="42" t="s">
        <v>72</v>
      </c>
      <c r="O10" s="42"/>
      <c r="P10" s="43">
        <f>+J11</f>
        <v>35300</v>
      </c>
      <c r="Q10" s="43"/>
      <c r="R10" s="54"/>
      <c r="S10" s="20"/>
      <c r="T10" s="20"/>
      <c r="V10" s="42"/>
      <c r="W10" s="42" t="s">
        <v>78</v>
      </c>
      <c r="X10" s="42"/>
      <c r="Y10" s="43">
        <f>+E11-E13</f>
        <v>27200</v>
      </c>
      <c r="Z10" s="43"/>
      <c r="AA10" s="56"/>
      <c r="AB10" s="20"/>
      <c r="AC10" s="20"/>
      <c r="AE10" s="42"/>
      <c r="AF10" s="42" t="s">
        <v>6</v>
      </c>
      <c r="AG10" s="42"/>
      <c r="AH10" s="43">
        <f>+G43</f>
        <v>420500</v>
      </c>
      <c r="AI10" s="43"/>
      <c r="AJ10" s="51"/>
      <c r="AK10" s="52"/>
      <c r="AL10" s="52"/>
      <c r="AN10" s="42"/>
      <c r="AO10" s="42" t="s">
        <v>115</v>
      </c>
      <c r="AP10" s="42"/>
      <c r="AQ10" s="43">
        <f>+E25</f>
        <v>222400</v>
      </c>
      <c r="AR10" s="43"/>
      <c r="AS10" s="44"/>
      <c r="AT10" s="20"/>
      <c r="AU10" s="20"/>
    </row>
    <row r="11" spans="2:50" ht="15" customHeight="1" x14ac:dyDescent="0.25">
      <c r="B11" s="64" t="s">
        <v>41</v>
      </c>
      <c r="C11" s="64"/>
      <c r="D11" s="64"/>
      <c r="E11" s="2">
        <v>26000</v>
      </c>
      <c r="F11" s="1"/>
      <c r="G11" s="60" t="s">
        <v>55</v>
      </c>
      <c r="H11" s="60"/>
      <c r="I11" s="60"/>
      <c r="J11" s="4">
        <f>+J8+J9+J10</f>
        <v>35300</v>
      </c>
      <c r="M11" s="42"/>
      <c r="N11" s="42"/>
      <c r="O11" s="42"/>
      <c r="P11" s="43"/>
      <c r="Q11" s="43"/>
      <c r="R11" s="54"/>
      <c r="S11" s="20"/>
      <c r="T11" s="20"/>
      <c r="V11" s="42"/>
      <c r="W11" s="42"/>
      <c r="X11" s="42"/>
      <c r="Y11" s="43"/>
      <c r="Z11" s="43"/>
      <c r="AA11" s="56"/>
      <c r="AB11" s="20"/>
      <c r="AC11" s="20"/>
      <c r="AE11" s="42"/>
      <c r="AF11" s="42"/>
      <c r="AG11" s="42"/>
      <c r="AH11" s="43"/>
      <c r="AI11" s="43"/>
      <c r="AJ11" s="51"/>
      <c r="AK11" s="52"/>
      <c r="AL11" s="52"/>
      <c r="AN11" s="42"/>
      <c r="AO11" s="42"/>
      <c r="AP11" s="42"/>
      <c r="AQ11" s="43"/>
      <c r="AR11" s="43"/>
      <c r="AS11" s="44"/>
      <c r="AT11" s="20"/>
      <c r="AU11" s="20"/>
    </row>
    <row r="12" spans="2:50" x14ac:dyDescent="0.25">
      <c r="B12" s="64" t="s">
        <v>42</v>
      </c>
      <c r="C12" s="64"/>
      <c r="D12" s="64"/>
      <c r="E12" s="2">
        <v>8600</v>
      </c>
      <c r="F12" s="1"/>
      <c r="G12" s="64"/>
      <c r="H12" s="64"/>
      <c r="I12" s="64"/>
      <c r="J12" s="2"/>
      <c r="M12" s="42"/>
      <c r="N12" s="42"/>
      <c r="O12" s="42"/>
      <c r="P12" s="43"/>
      <c r="Q12" s="43"/>
      <c r="R12" s="54"/>
      <c r="S12" s="20"/>
      <c r="T12" s="20"/>
      <c r="V12" s="42"/>
      <c r="W12" s="42"/>
      <c r="X12" s="42"/>
      <c r="Y12" s="43"/>
      <c r="Z12" s="43"/>
      <c r="AA12" s="56"/>
      <c r="AB12" s="20"/>
      <c r="AC12" s="20"/>
      <c r="AE12" s="42"/>
      <c r="AF12" s="42"/>
      <c r="AG12" s="42"/>
      <c r="AH12" s="43"/>
      <c r="AI12" s="43"/>
      <c r="AJ12" s="51"/>
      <c r="AK12" s="52"/>
      <c r="AL12" s="52"/>
      <c r="AN12" s="42"/>
      <c r="AO12" s="42"/>
      <c r="AP12" s="42"/>
      <c r="AQ12" s="43"/>
      <c r="AR12" s="43"/>
      <c r="AS12" s="44"/>
      <c r="AT12" s="20"/>
      <c r="AU12" s="20"/>
    </row>
    <row r="13" spans="2:50" x14ac:dyDescent="0.25">
      <c r="B13" s="64" t="s">
        <v>43</v>
      </c>
      <c r="C13" s="64"/>
      <c r="D13" s="64"/>
      <c r="E13" s="2">
        <v>-1200</v>
      </c>
      <c r="F13" s="1"/>
      <c r="G13" s="64" t="s">
        <v>56</v>
      </c>
      <c r="H13" s="64"/>
      <c r="I13" s="64"/>
      <c r="J13" s="2">
        <v>32000</v>
      </c>
    </row>
    <row r="14" spans="2:50" x14ac:dyDescent="0.25">
      <c r="B14" s="64" t="s">
        <v>44</v>
      </c>
      <c r="C14" s="64"/>
      <c r="D14" s="64"/>
      <c r="E14" s="2">
        <v>25400</v>
      </c>
      <c r="F14" s="1"/>
      <c r="G14" s="64" t="s">
        <v>57</v>
      </c>
      <c r="H14" s="64"/>
      <c r="I14" s="64"/>
      <c r="J14" s="2">
        <v>6800</v>
      </c>
    </row>
    <row r="15" spans="2:50" ht="15" customHeight="1" x14ac:dyDescent="0.25">
      <c r="B15" s="60" t="s">
        <v>45</v>
      </c>
      <c r="C15" s="60"/>
      <c r="D15" s="60"/>
      <c r="E15" s="4">
        <f>+E10+E11+E12+E13+E14+E9</f>
        <v>78800</v>
      </c>
      <c r="F15" s="1"/>
      <c r="G15" s="64" t="s">
        <v>58</v>
      </c>
      <c r="H15" s="64"/>
      <c r="I15" s="64"/>
      <c r="J15" s="2">
        <v>31600</v>
      </c>
      <c r="M15" s="42" t="s">
        <v>69</v>
      </c>
      <c r="N15" s="42" t="s">
        <v>39</v>
      </c>
      <c r="O15" s="42"/>
      <c r="P15" s="43">
        <f>+E15</f>
        <v>78800</v>
      </c>
      <c r="Q15" s="43"/>
      <c r="R15" s="58">
        <f>+P15/P18</f>
        <v>2.2322946175637393</v>
      </c>
      <c r="S15" s="42" t="s">
        <v>138</v>
      </c>
      <c r="T15" s="42"/>
      <c r="V15" s="42" t="s">
        <v>79</v>
      </c>
      <c r="W15" s="42" t="s">
        <v>80</v>
      </c>
      <c r="X15" s="42"/>
      <c r="Y15" s="43">
        <v>360</v>
      </c>
      <c r="Z15" s="43"/>
      <c r="AA15" s="82">
        <f>+Y15/Y18</f>
        <v>23.286563614744352</v>
      </c>
      <c r="AB15" s="81" t="s">
        <v>130</v>
      </c>
      <c r="AC15" s="81"/>
      <c r="AE15" s="42" t="s">
        <v>92</v>
      </c>
      <c r="AF15" s="42" t="s">
        <v>35</v>
      </c>
      <c r="AG15" s="42"/>
      <c r="AH15" s="43">
        <f>+AH7</f>
        <v>2550</v>
      </c>
      <c r="AI15" s="43"/>
      <c r="AJ15" s="51">
        <f>+AH15/AH18</f>
        <v>4.4270833333333336E-2</v>
      </c>
      <c r="AK15" s="20" t="s">
        <v>107</v>
      </c>
      <c r="AL15" s="20"/>
      <c r="AN15" s="21" t="s">
        <v>111</v>
      </c>
      <c r="AO15" s="24" t="s">
        <v>114</v>
      </c>
      <c r="AP15" s="25"/>
      <c r="AQ15" s="30">
        <f>+AQ7</f>
        <v>105700</v>
      </c>
      <c r="AR15" s="31"/>
      <c r="AS15" s="39">
        <f>+AQ15/AQ18</f>
        <v>0.90574121679520136</v>
      </c>
      <c r="AT15" s="20" t="s">
        <v>119</v>
      </c>
      <c r="AU15" s="20"/>
      <c r="AV15" s="20"/>
      <c r="AW15" s="16"/>
      <c r="AX15" s="16"/>
    </row>
    <row r="16" spans="2:50" x14ac:dyDescent="0.25">
      <c r="B16" s="60"/>
      <c r="C16" s="60"/>
      <c r="D16" s="60"/>
      <c r="E16" s="4"/>
      <c r="F16" s="1"/>
      <c r="G16" s="60" t="s">
        <v>59</v>
      </c>
      <c r="H16" s="60"/>
      <c r="I16" s="60"/>
      <c r="J16" s="4">
        <f>+J13+J14+J15</f>
        <v>70400</v>
      </c>
      <c r="M16" s="42"/>
      <c r="N16" s="42"/>
      <c r="O16" s="42"/>
      <c r="P16" s="43"/>
      <c r="Q16" s="43"/>
      <c r="R16" s="59"/>
      <c r="S16" s="42"/>
      <c r="T16" s="42"/>
      <c r="V16" s="42"/>
      <c r="W16" s="42"/>
      <c r="X16" s="42"/>
      <c r="Y16" s="43"/>
      <c r="Z16" s="43"/>
      <c r="AA16" s="82"/>
      <c r="AB16" s="81"/>
      <c r="AC16" s="81"/>
      <c r="AE16" s="42"/>
      <c r="AF16" s="42"/>
      <c r="AG16" s="42"/>
      <c r="AH16" s="43"/>
      <c r="AI16" s="43"/>
      <c r="AJ16" s="51"/>
      <c r="AK16" s="20"/>
      <c r="AL16" s="20"/>
      <c r="AN16" s="22"/>
      <c r="AO16" s="26"/>
      <c r="AP16" s="27"/>
      <c r="AQ16" s="32"/>
      <c r="AR16" s="33"/>
      <c r="AS16" s="40"/>
      <c r="AT16" s="20"/>
      <c r="AU16" s="20"/>
      <c r="AV16" s="20"/>
      <c r="AW16" s="16"/>
      <c r="AX16" s="16"/>
    </row>
    <row r="17" spans="2:48" ht="15" customHeight="1" x14ac:dyDescent="0.25">
      <c r="B17" s="60" t="s">
        <v>46</v>
      </c>
      <c r="C17" s="60"/>
      <c r="D17" s="60"/>
      <c r="E17" s="2"/>
      <c r="F17" s="1"/>
      <c r="G17" s="64"/>
      <c r="H17" s="64"/>
      <c r="I17" s="64"/>
      <c r="J17" s="2"/>
      <c r="M17" s="42"/>
      <c r="N17" s="42"/>
      <c r="O17" s="42"/>
      <c r="P17" s="43"/>
      <c r="Q17" s="43"/>
      <c r="R17" s="59"/>
      <c r="S17" s="42"/>
      <c r="T17" s="42"/>
      <c r="V17" s="42"/>
      <c r="W17" s="42"/>
      <c r="X17" s="42"/>
      <c r="Y17" s="43"/>
      <c r="Z17" s="43"/>
      <c r="AA17" s="82"/>
      <c r="AB17" s="81"/>
      <c r="AC17" s="81"/>
      <c r="AE17" s="42"/>
      <c r="AF17" s="42"/>
      <c r="AG17" s="42"/>
      <c r="AH17" s="43"/>
      <c r="AI17" s="43"/>
      <c r="AJ17" s="51"/>
      <c r="AK17" s="20"/>
      <c r="AL17" s="20"/>
      <c r="AN17" s="22"/>
      <c r="AO17" s="28"/>
      <c r="AP17" s="29"/>
      <c r="AQ17" s="34"/>
      <c r="AR17" s="35"/>
      <c r="AS17" s="40"/>
      <c r="AT17" s="20"/>
      <c r="AU17" s="20"/>
      <c r="AV17" s="20"/>
    </row>
    <row r="18" spans="2:48" x14ac:dyDescent="0.25">
      <c r="B18" s="64" t="s">
        <v>47</v>
      </c>
      <c r="C18" s="64"/>
      <c r="D18" s="64"/>
      <c r="E18" s="2">
        <v>154000</v>
      </c>
      <c r="F18" s="1"/>
      <c r="G18" s="61" t="s">
        <v>60</v>
      </c>
      <c r="H18" s="61"/>
      <c r="I18" s="61"/>
      <c r="J18" s="2"/>
      <c r="M18" s="42"/>
      <c r="N18" s="42" t="s">
        <v>73</v>
      </c>
      <c r="O18" s="42"/>
      <c r="P18" s="43">
        <f>+J11</f>
        <v>35300</v>
      </c>
      <c r="Q18" s="43"/>
      <c r="R18" s="59"/>
      <c r="S18" s="42"/>
      <c r="T18" s="42"/>
      <c r="V18" s="42"/>
      <c r="W18" s="42" t="s">
        <v>76</v>
      </c>
      <c r="X18" s="42"/>
      <c r="Y18" s="43">
        <f>+AA7</f>
        <v>15.459558823529411</v>
      </c>
      <c r="Z18" s="43"/>
      <c r="AA18" s="82"/>
      <c r="AB18" s="81"/>
      <c r="AC18" s="81"/>
      <c r="AE18" s="42"/>
      <c r="AF18" s="42" t="s">
        <v>61</v>
      </c>
      <c r="AG18" s="42"/>
      <c r="AH18" s="43">
        <f>+J19</f>
        <v>57600</v>
      </c>
      <c r="AI18" s="43"/>
      <c r="AJ18" s="51"/>
      <c r="AK18" s="20"/>
      <c r="AL18" s="20"/>
      <c r="AN18" s="22"/>
      <c r="AO18" s="24" t="s">
        <v>94</v>
      </c>
      <c r="AP18" s="25"/>
      <c r="AQ18" s="30">
        <f>+J24</f>
        <v>116700</v>
      </c>
      <c r="AR18" s="31"/>
      <c r="AS18" s="40"/>
      <c r="AT18" s="20"/>
      <c r="AU18" s="20"/>
      <c r="AV18" s="20"/>
    </row>
    <row r="19" spans="2:48" ht="15" customHeight="1" x14ac:dyDescent="0.25">
      <c r="B19" s="64" t="s">
        <v>48</v>
      </c>
      <c r="C19" s="64"/>
      <c r="D19" s="64"/>
      <c r="E19" s="2">
        <v>-10400</v>
      </c>
      <c r="F19" s="1"/>
      <c r="G19" s="64" t="s">
        <v>61</v>
      </c>
      <c r="H19" s="64"/>
      <c r="I19" s="64"/>
      <c r="J19" s="2">
        <v>57600</v>
      </c>
      <c r="M19" s="42"/>
      <c r="N19" s="42"/>
      <c r="O19" s="42"/>
      <c r="P19" s="43"/>
      <c r="Q19" s="43"/>
      <c r="R19" s="59"/>
      <c r="S19" s="42"/>
      <c r="T19" s="42"/>
      <c r="V19" s="42"/>
      <c r="W19" s="42"/>
      <c r="X19" s="42"/>
      <c r="Y19" s="43"/>
      <c r="Z19" s="43"/>
      <c r="AA19" s="82"/>
      <c r="AB19" s="81"/>
      <c r="AC19" s="81"/>
      <c r="AE19" s="42"/>
      <c r="AF19" s="42"/>
      <c r="AG19" s="42"/>
      <c r="AH19" s="43"/>
      <c r="AI19" s="43"/>
      <c r="AJ19" s="51"/>
      <c r="AK19" s="20"/>
      <c r="AL19" s="20"/>
      <c r="AN19" s="22"/>
      <c r="AO19" s="26"/>
      <c r="AP19" s="27"/>
      <c r="AQ19" s="32"/>
      <c r="AR19" s="33"/>
      <c r="AS19" s="40"/>
      <c r="AT19" s="20"/>
      <c r="AU19" s="20"/>
      <c r="AV19" s="20"/>
    </row>
    <row r="20" spans="2:48" x14ac:dyDescent="0.25">
      <c r="B20" s="60" t="s">
        <v>49</v>
      </c>
      <c r="C20" s="60"/>
      <c r="D20" s="60"/>
      <c r="E20" s="4">
        <f>+E18+E19</f>
        <v>143600</v>
      </c>
      <c r="F20" s="1"/>
      <c r="G20" s="64" t="s">
        <v>62</v>
      </c>
      <c r="H20" s="64"/>
      <c r="I20" s="64"/>
      <c r="J20" s="2">
        <v>31400</v>
      </c>
      <c r="M20" s="42"/>
      <c r="N20" s="42"/>
      <c r="O20" s="42"/>
      <c r="P20" s="43"/>
      <c r="Q20" s="43"/>
      <c r="R20" s="59"/>
      <c r="S20" s="42"/>
      <c r="T20" s="42"/>
      <c r="V20" s="42"/>
      <c r="W20" s="42"/>
      <c r="X20" s="42"/>
      <c r="Y20" s="43"/>
      <c r="Z20" s="43"/>
      <c r="AA20" s="82"/>
      <c r="AB20" s="81"/>
      <c r="AC20" s="81"/>
      <c r="AE20" s="42"/>
      <c r="AF20" s="42"/>
      <c r="AG20" s="42"/>
      <c r="AH20" s="43"/>
      <c r="AI20" s="43"/>
      <c r="AJ20" s="51"/>
      <c r="AK20" s="20"/>
      <c r="AL20" s="20"/>
      <c r="AN20" s="23"/>
      <c r="AO20" s="28"/>
      <c r="AP20" s="29"/>
      <c r="AQ20" s="34"/>
      <c r="AR20" s="35"/>
      <c r="AS20" s="41"/>
      <c r="AT20" s="20"/>
      <c r="AU20" s="20"/>
      <c r="AV20" s="20"/>
    </row>
    <row r="21" spans="2:48" x14ac:dyDescent="0.25">
      <c r="B21" s="64"/>
      <c r="C21" s="64"/>
      <c r="D21" s="64"/>
      <c r="E21" s="1"/>
      <c r="F21" s="1"/>
      <c r="G21" s="64" t="s">
        <v>63</v>
      </c>
      <c r="H21" s="64"/>
      <c r="I21" s="64"/>
      <c r="J21" s="2">
        <v>19150</v>
      </c>
      <c r="AJ21" s="15"/>
    </row>
    <row r="22" spans="2:48" x14ac:dyDescent="0.25">
      <c r="B22" s="55"/>
      <c r="C22" s="55"/>
      <c r="D22" s="55"/>
      <c r="E22" s="1"/>
      <c r="F22" s="1"/>
      <c r="G22" s="64" t="s">
        <v>64</v>
      </c>
      <c r="H22" s="64"/>
      <c r="I22" s="64"/>
      <c r="J22" s="2">
        <v>6000</v>
      </c>
    </row>
    <row r="23" spans="2:48" ht="15" customHeight="1" x14ac:dyDescent="0.25">
      <c r="B23" s="55"/>
      <c r="C23" s="55"/>
      <c r="D23" s="55"/>
      <c r="E23" s="1"/>
      <c r="F23" s="1"/>
      <c r="G23" s="64" t="s">
        <v>65</v>
      </c>
      <c r="H23" s="64"/>
      <c r="I23" s="64"/>
      <c r="J23" s="2">
        <v>2550</v>
      </c>
      <c r="M23" s="42" t="s">
        <v>70</v>
      </c>
      <c r="N23" s="42" t="s">
        <v>74</v>
      </c>
      <c r="O23" s="42"/>
      <c r="P23" s="43">
        <f>+E15-E14</f>
        <v>53400</v>
      </c>
      <c r="Q23" s="43"/>
      <c r="R23" s="57">
        <f>+P23/P26</f>
        <v>1.5127478753541077</v>
      </c>
      <c r="S23" s="42" t="s">
        <v>105</v>
      </c>
      <c r="T23" s="42"/>
      <c r="V23" s="42" t="s">
        <v>81</v>
      </c>
      <c r="W23" s="42" t="s">
        <v>82</v>
      </c>
      <c r="X23" s="42"/>
      <c r="Y23" s="43">
        <f>+M52</f>
        <v>8500</v>
      </c>
      <c r="Z23" s="43"/>
      <c r="AA23" s="79">
        <f>+Y23/Y26</f>
        <v>1.5044247787610618</v>
      </c>
      <c r="AB23" s="81" t="s">
        <v>135</v>
      </c>
      <c r="AC23" s="81"/>
      <c r="AE23" s="42" t="s">
        <v>93</v>
      </c>
      <c r="AF23" s="42" t="s">
        <v>35</v>
      </c>
      <c r="AG23" s="42"/>
      <c r="AH23" s="43">
        <f>+AH15</f>
        <v>2550</v>
      </c>
      <c r="AI23" s="43"/>
      <c r="AJ23" s="44">
        <f>+AH23/AH26</f>
        <v>2.1850899742930592E-2</v>
      </c>
      <c r="AK23" s="20" t="s">
        <v>108</v>
      </c>
      <c r="AL23" s="20"/>
      <c r="AN23" s="21" t="s">
        <v>112</v>
      </c>
      <c r="AO23" s="24" t="s">
        <v>116</v>
      </c>
      <c r="AP23" s="25"/>
      <c r="AQ23" s="30">
        <f>+J16</f>
        <v>70400</v>
      </c>
      <c r="AR23" s="31"/>
      <c r="AS23" s="36">
        <f>+AQ23/AQ26</f>
        <v>0.66603595080416278</v>
      </c>
      <c r="AT23" s="20" t="s">
        <v>120</v>
      </c>
      <c r="AU23" s="20"/>
    </row>
    <row r="24" spans="2:48" x14ac:dyDescent="0.25">
      <c r="B24" s="55"/>
      <c r="C24" s="55"/>
      <c r="D24" s="55"/>
      <c r="E24" s="1"/>
      <c r="F24" s="1"/>
      <c r="G24" s="60" t="s">
        <v>60</v>
      </c>
      <c r="H24" s="60"/>
      <c r="I24" s="60"/>
      <c r="J24" s="4">
        <f>+J19+J20+J21+J22+J23</f>
        <v>116700</v>
      </c>
      <c r="M24" s="42"/>
      <c r="N24" s="42"/>
      <c r="O24" s="42"/>
      <c r="P24" s="43"/>
      <c r="Q24" s="43"/>
      <c r="R24" s="57"/>
      <c r="S24" s="42"/>
      <c r="T24" s="42"/>
      <c r="V24" s="42"/>
      <c r="W24" s="42"/>
      <c r="X24" s="42"/>
      <c r="Y24" s="43"/>
      <c r="Z24" s="43"/>
      <c r="AA24" s="80"/>
      <c r="AB24" s="81"/>
      <c r="AC24" s="81"/>
      <c r="AE24" s="42"/>
      <c r="AF24" s="42"/>
      <c r="AG24" s="42"/>
      <c r="AH24" s="43"/>
      <c r="AI24" s="43"/>
      <c r="AJ24" s="44"/>
      <c r="AK24" s="20"/>
      <c r="AL24" s="20"/>
      <c r="AN24" s="22"/>
      <c r="AO24" s="26"/>
      <c r="AP24" s="27"/>
      <c r="AQ24" s="32"/>
      <c r="AR24" s="33"/>
      <c r="AS24" s="37"/>
      <c r="AT24" s="20"/>
      <c r="AU24" s="20"/>
    </row>
    <row r="25" spans="2:48" ht="15" customHeight="1" x14ac:dyDescent="0.25">
      <c r="B25" s="61" t="s">
        <v>50</v>
      </c>
      <c r="C25" s="61"/>
      <c r="D25" s="61"/>
      <c r="E25" s="3">
        <f>+E15+E20</f>
        <v>222400</v>
      </c>
      <c r="F25" s="1"/>
      <c r="G25" s="61" t="s">
        <v>66</v>
      </c>
      <c r="H25" s="61"/>
      <c r="I25" s="61"/>
      <c r="J25" s="3">
        <f>+J24+J7</f>
        <v>222400</v>
      </c>
      <c r="M25" s="42"/>
      <c r="N25" s="42"/>
      <c r="O25" s="42"/>
      <c r="P25" s="43"/>
      <c r="Q25" s="43"/>
      <c r="R25" s="57"/>
      <c r="S25" s="42"/>
      <c r="T25" s="42"/>
      <c r="V25" s="42"/>
      <c r="W25" s="42"/>
      <c r="X25" s="42"/>
      <c r="Y25" s="43"/>
      <c r="Z25" s="43"/>
      <c r="AA25" s="80"/>
      <c r="AB25" s="81"/>
      <c r="AC25" s="81"/>
      <c r="AE25" s="42"/>
      <c r="AF25" s="42"/>
      <c r="AG25" s="42"/>
      <c r="AH25" s="43"/>
      <c r="AI25" s="43"/>
      <c r="AJ25" s="44"/>
      <c r="AK25" s="20"/>
      <c r="AL25" s="20"/>
      <c r="AN25" s="22"/>
      <c r="AO25" s="28"/>
      <c r="AP25" s="29"/>
      <c r="AQ25" s="34"/>
      <c r="AR25" s="35"/>
      <c r="AS25" s="37"/>
      <c r="AT25" s="20"/>
      <c r="AU25" s="20"/>
    </row>
    <row r="26" spans="2:48" x14ac:dyDescent="0.25">
      <c r="M26" s="42"/>
      <c r="N26" s="42" t="s">
        <v>73</v>
      </c>
      <c r="O26" s="42"/>
      <c r="P26" s="43">
        <f>+J11</f>
        <v>35300</v>
      </c>
      <c r="Q26" s="43"/>
      <c r="R26" s="57"/>
      <c r="S26" s="42"/>
      <c r="T26" s="42"/>
      <c r="V26" s="42"/>
      <c r="W26" s="42" t="s">
        <v>103</v>
      </c>
      <c r="X26" s="42"/>
      <c r="Y26" s="43">
        <f>+J8</f>
        <v>5650</v>
      </c>
      <c r="Z26" s="43"/>
      <c r="AA26" s="80"/>
      <c r="AB26" s="81"/>
      <c r="AC26" s="81"/>
      <c r="AE26" s="42"/>
      <c r="AF26" s="42" t="s">
        <v>94</v>
      </c>
      <c r="AG26" s="42"/>
      <c r="AH26" s="43">
        <f>+J24</f>
        <v>116700</v>
      </c>
      <c r="AI26" s="43"/>
      <c r="AJ26" s="44"/>
      <c r="AK26" s="20"/>
      <c r="AL26" s="20"/>
      <c r="AN26" s="22"/>
      <c r="AO26" s="24" t="s">
        <v>114</v>
      </c>
      <c r="AP26" s="25"/>
      <c r="AQ26" s="30">
        <f>+J7</f>
        <v>105700</v>
      </c>
      <c r="AR26" s="31"/>
      <c r="AS26" s="37"/>
      <c r="AT26" s="20"/>
      <c r="AU26" s="20"/>
    </row>
    <row r="27" spans="2:48" ht="15" customHeight="1" x14ac:dyDescent="0.25">
      <c r="M27" s="42"/>
      <c r="N27" s="42"/>
      <c r="O27" s="42"/>
      <c r="P27" s="43"/>
      <c r="Q27" s="43"/>
      <c r="R27" s="57"/>
      <c r="S27" s="42"/>
      <c r="T27" s="42"/>
      <c r="V27" s="42"/>
      <c r="W27" s="42"/>
      <c r="X27" s="42"/>
      <c r="Y27" s="43"/>
      <c r="Z27" s="43"/>
      <c r="AA27" s="80"/>
      <c r="AB27" s="81"/>
      <c r="AC27" s="81"/>
      <c r="AE27" s="42"/>
      <c r="AF27" s="42"/>
      <c r="AG27" s="42"/>
      <c r="AH27" s="43"/>
      <c r="AI27" s="43"/>
      <c r="AJ27" s="44"/>
      <c r="AK27" s="20"/>
      <c r="AL27" s="20"/>
      <c r="AN27" s="22"/>
      <c r="AO27" s="26"/>
      <c r="AP27" s="27"/>
      <c r="AQ27" s="32"/>
      <c r="AR27" s="33"/>
      <c r="AS27" s="37"/>
      <c r="AT27" s="20"/>
      <c r="AU27" s="20"/>
    </row>
    <row r="28" spans="2:48" x14ac:dyDescent="0.25">
      <c r="M28" s="42"/>
      <c r="N28" s="42"/>
      <c r="O28" s="42"/>
      <c r="P28" s="43"/>
      <c r="Q28" s="43"/>
      <c r="R28" s="57"/>
      <c r="S28" s="42"/>
      <c r="T28" s="42"/>
      <c r="V28" s="42"/>
      <c r="W28" s="42"/>
      <c r="X28" s="42"/>
      <c r="Y28" s="43"/>
      <c r="Z28" s="43"/>
      <c r="AA28" s="80"/>
      <c r="AB28" s="81"/>
      <c r="AC28" s="81"/>
      <c r="AE28" s="42"/>
      <c r="AF28" s="42"/>
      <c r="AG28" s="42"/>
      <c r="AH28" s="43"/>
      <c r="AI28" s="43"/>
      <c r="AJ28" s="44"/>
      <c r="AK28" s="20"/>
      <c r="AL28" s="20"/>
      <c r="AN28" s="23"/>
      <c r="AO28" s="28"/>
      <c r="AP28" s="29"/>
      <c r="AQ28" s="34"/>
      <c r="AR28" s="35"/>
      <c r="AS28" s="38"/>
      <c r="AT28" s="20"/>
      <c r="AU28" s="20"/>
    </row>
    <row r="31" spans="2:48" ht="15" customHeight="1" x14ac:dyDescent="0.25">
      <c r="M31" s="21" t="s">
        <v>71</v>
      </c>
      <c r="N31" s="63" t="s">
        <v>75</v>
      </c>
      <c r="O31" s="63"/>
      <c r="P31" s="43">
        <f>+E15-E14-E11</f>
        <v>27400</v>
      </c>
      <c r="Q31" s="43"/>
      <c r="R31" s="57">
        <f>+P31/P34</f>
        <v>0.77620396600566577</v>
      </c>
      <c r="S31" s="20" t="s">
        <v>137</v>
      </c>
      <c r="T31" s="20"/>
      <c r="V31" s="42" t="s">
        <v>83</v>
      </c>
      <c r="W31" s="42" t="s">
        <v>84</v>
      </c>
      <c r="X31" s="42"/>
      <c r="Y31" s="43">
        <v>360</v>
      </c>
      <c r="Z31" s="43"/>
      <c r="AA31" s="79">
        <f>+Y31/Y34</f>
        <v>239.29411764705884</v>
      </c>
      <c r="AB31" s="81" t="s">
        <v>136</v>
      </c>
      <c r="AC31" s="81"/>
      <c r="AE31" s="42" t="s">
        <v>95</v>
      </c>
      <c r="AF31" s="42" t="s">
        <v>35</v>
      </c>
      <c r="AG31" s="42"/>
      <c r="AH31" s="43">
        <f>+AH23</f>
        <v>2550</v>
      </c>
      <c r="AI31" s="43"/>
      <c r="AJ31" s="44">
        <f>+AH31/AH34</f>
        <v>1.1465827338129496E-2</v>
      </c>
      <c r="AK31" s="20" t="s">
        <v>109</v>
      </c>
      <c r="AL31" s="20"/>
      <c r="AN31" s="21" t="s">
        <v>113</v>
      </c>
      <c r="AO31" s="24" t="s">
        <v>30</v>
      </c>
      <c r="AP31" s="25"/>
      <c r="AQ31" s="30">
        <f>+G67</f>
        <v>1272</v>
      </c>
      <c r="AR31" s="31"/>
      <c r="AS31" s="36">
        <f>+AQ31/AQ34</f>
        <v>0.63600000000000001</v>
      </c>
      <c r="AT31" s="20" t="s">
        <v>134</v>
      </c>
      <c r="AU31" s="20"/>
    </row>
    <row r="32" spans="2:48" x14ac:dyDescent="0.25">
      <c r="M32" s="22"/>
      <c r="N32" s="63"/>
      <c r="O32" s="63"/>
      <c r="P32" s="43"/>
      <c r="Q32" s="43"/>
      <c r="R32" s="57"/>
      <c r="S32" s="20"/>
      <c r="T32" s="20"/>
      <c r="V32" s="42"/>
      <c r="W32" s="42"/>
      <c r="X32" s="42"/>
      <c r="Y32" s="43"/>
      <c r="Z32" s="43"/>
      <c r="AA32" s="80"/>
      <c r="AB32" s="81"/>
      <c r="AC32" s="81"/>
      <c r="AE32" s="42"/>
      <c r="AF32" s="42"/>
      <c r="AG32" s="42"/>
      <c r="AH32" s="43"/>
      <c r="AI32" s="43"/>
      <c r="AJ32" s="44"/>
      <c r="AK32" s="20"/>
      <c r="AL32" s="20"/>
      <c r="AN32" s="22"/>
      <c r="AO32" s="26"/>
      <c r="AP32" s="27"/>
      <c r="AQ32" s="32"/>
      <c r="AR32" s="33"/>
      <c r="AS32" s="37"/>
      <c r="AT32" s="20"/>
      <c r="AU32" s="20"/>
    </row>
    <row r="33" spans="2:47" ht="15" customHeight="1" x14ac:dyDescent="0.25">
      <c r="M33" s="22"/>
      <c r="N33" s="63"/>
      <c r="O33" s="63"/>
      <c r="P33" s="43"/>
      <c r="Q33" s="43"/>
      <c r="R33" s="57"/>
      <c r="S33" s="20"/>
      <c r="T33" s="20"/>
      <c r="V33" s="42"/>
      <c r="W33" s="42"/>
      <c r="X33" s="42"/>
      <c r="Y33" s="43"/>
      <c r="Z33" s="43"/>
      <c r="AA33" s="80"/>
      <c r="AB33" s="81"/>
      <c r="AC33" s="81"/>
      <c r="AE33" s="42"/>
      <c r="AF33" s="42"/>
      <c r="AG33" s="42"/>
      <c r="AH33" s="43"/>
      <c r="AI33" s="43"/>
      <c r="AJ33" s="44"/>
      <c r="AK33" s="20"/>
      <c r="AL33" s="20"/>
      <c r="AN33" s="22"/>
      <c r="AO33" s="28"/>
      <c r="AP33" s="29"/>
      <c r="AQ33" s="34"/>
      <c r="AR33" s="35"/>
      <c r="AS33" s="37"/>
      <c r="AT33" s="20"/>
      <c r="AU33" s="20"/>
    </row>
    <row r="34" spans="2:47" x14ac:dyDescent="0.25">
      <c r="C34" s="62" t="s">
        <v>67</v>
      </c>
      <c r="D34" s="62"/>
      <c r="E34" s="62"/>
      <c r="F34" s="62"/>
      <c r="M34" s="22"/>
      <c r="N34" s="42" t="s">
        <v>73</v>
      </c>
      <c r="O34" s="42"/>
      <c r="P34" s="43">
        <f>+J11</f>
        <v>35300</v>
      </c>
      <c r="Q34" s="43"/>
      <c r="R34" s="57"/>
      <c r="S34" s="20"/>
      <c r="T34" s="20"/>
      <c r="V34" s="42"/>
      <c r="W34" s="42" t="s">
        <v>85</v>
      </c>
      <c r="X34" s="42"/>
      <c r="Y34" s="43">
        <f>+AA23</f>
        <v>1.5044247787610618</v>
      </c>
      <c r="Z34" s="43"/>
      <c r="AA34" s="80"/>
      <c r="AB34" s="81"/>
      <c r="AC34" s="81"/>
      <c r="AE34" s="42"/>
      <c r="AF34" s="42" t="s">
        <v>96</v>
      </c>
      <c r="AG34" s="42"/>
      <c r="AH34" s="43">
        <f>+E25</f>
        <v>222400</v>
      </c>
      <c r="AI34" s="43"/>
      <c r="AJ34" s="44"/>
      <c r="AK34" s="20"/>
      <c r="AL34" s="20"/>
      <c r="AN34" s="22"/>
      <c r="AO34" s="24" t="s">
        <v>117</v>
      </c>
      <c r="AP34" s="25"/>
      <c r="AQ34" s="30">
        <f>+M50</f>
        <v>2000</v>
      </c>
      <c r="AR34" s="31"/>
      <c r="AS34" s="37"/>
      <c r="AT34" s="20"/>
      <c r="AU34" s="20"/>
    </row>
    <row r="35" spans="2:47" ht="15" customHeight="1" x14ac:dyDescent="0.25">
      <c r="C35" s="71" t="s">
        <v>0</v>
      </c>
      <c r="D35" s="71"/>
      <c r="E35" s="71"/>
      <c r="F35" s="71"/>
      <c r="M35" s="22"/>
      <c r="N35" s="42"/>
      <c r="O35" s="42"/>
      <c r="P35" s="43"/>
      <c r="Q35" s="43"/>
      <c r="R35" s="57"/>
      <c r="S35" s="20"/>
      <c r="T35" s="20"/>
      <c r="V35" s="42"/>
      <c r="W35" s="42"/>
      <c r="X35" s="42"/>
      <c r="Y35" s="43"/>
      <c r="Z35" s="43"/>
      <c r="AA35" s="80"/>
      <c r="AB35" s="81"/>
      <c r="AC35" s="81"/>
      <c r="AE35" s="42"/>
      <c r="AF35" s="42"/>
      <c r="AG35" s="42"/>
      <c r="AH35" s="43"/>
      <c r="AI35" s="43"/>
      <c r="AJ35" s="44"/>
      <c r="AK35" s="20"/>
      <c r="AL35" s="20"/>
      <c r="AN35" s="22"/>
      <c r="AO35" s="26"/>
      <c r="AP35" s="27"/>
      <c r="AQ35" s="32"/>
      <c r="AR35" s="33"/>
      <c r="AS35" s="37"/>
      <c r="AT35" s="20"/>
      <c r="AU35" s="20"/>
    </row>
    <row r="36" spans="2:47" x14ac:dyDescent="0.25">
      <c r="C36" s="72" t="s">
        <v>1</v>
      </c>
      <c r="D36" s="72"/>
      <c r="E36" s="72"/>
      <c r="F36" s="72"/>
      <c r="M36" s="23"/>
      <c r="N36" s="42"/>
      <c r="O36" s="42"/>
      <c r="P36" s="43"/>
      <c r="Q36" s="43"/>
      <c r="R36" s="57"/>
      <c r="S36" s="20"/>
      <c r="T36" s="20"/>
      <c r="V36" s="42"/>
      <c r="W36" s="42"/>
      <c r="X36" s="42"/>
      <c r="Y36" s="43"/>
      <c r="Z36" s="43"/>
      <c r="AA36" s="80"/>
      <c r="AB36" s="81"/>
      <c r="AC36" s="81"/>
      <c r="AE36" s="42"/>
      <c r="AF36" s="42"/>
      <c r="AG36" s="42"/>
      <c r="AH36" s="43"/>
      <c r="AI36" s="43"/>
      <c r="AJ36" s="44"/>
      <c r="AK36" s="20"/>
      <c r="AL36" s="20"/>
      <c r="AN36" s="23"/>
      <c r="AO36" s="28"/>
      <c r="AP36" s="29"/>
      <c r="AQ36" s="34"/>
      <c r="AR36" s="35"/>
      <c r="AS36" s="38"/>
      <c r="AT36" s="20"/>
      <c r="AU36" s="20"/>
    </row>
    <row r="39" spans="2:47" ht="15" customHeight="1" x14ac:dyDescent="0.25">
      <c r="B39" s="68" t="s">
        <v>2</v>
      </c>
      <c r="C39" s="69"/>
      <c r="D39" s="70"/>
      <c r="E39" s="2"/>
      <c r="F39" s="2"/>
      <c r="G39" s="2">
        <v>500000</v>
      </c>
      <c r="V39" s="42" t="s">
        <v>86</v>
      </c>
      <c r="W39" s="42" t="s">
        <v>87</v>
      </c>
      <c r="X39" s="42"/>
      <c r="Y39" s="43">
        <f>+G52</f>
        <v>170000</v>
      </c>
      <c r="Z39" s="43"/>
      <c r="AA39" s="82">
        <f>+Y39/Y42</f>
        <v>6.6929133858267713</v>
      </c>
      <c r="AB39" s="81" t="s">
        <v>128</v>
      </c>
      <c r="AC39" s="81"/>
    </row>
    <row r="40" spans="2:47" ht="15.75" thickBot="1" x14ac:dyDescent="0.3">
      <c r="B40" s="73" t="s">
        <v>3</v>
      </c>
      <c r="C40" s="74"/>
      <c r="D40" s="75"/>
      <c r="E40" s="2"/>
      <c r="F40" s="2"/>
      <c r="G40" s="2"/>
      <c r="V40" s="42"/>
      <c r="W40" s="42"/>
      <c r="X40" s="42"/>
      <c r="Y40" s="43"/>
      <c r="Z40" s="43"/>
      <c r="AA40" s="82"/>
      <c r="AB40" s="81"/>
      <c r="AC40" s="81"/>
    </row>
    <row r="41" spans="2:47" ht="15" customHeight="1" x14ac:dyDescent="0.25">
      <c r="B41" s="73" t="s">
        <v>4</v>
      </c>
      <c r="C41" s="74"/>
      <c r="D41" s="75"/>
      <c r="E41" s="2"/>
      <c r="F41" s="2">
        <v>44500</v>
      </c>
      <c r="G41" s="2"/>
      <c r="I41" s="45" t="s">
        <v>97</v>
      </c>
      <c r="J41" s="46"/>
      <c r="K41" s="46"/>
      <c r="L41" s="7">
        <v>56000</v>
      </c>
      <c r="M41" s="8" t="s">
        <v>101</v>
      </c>
      <c r="N41" s="9"/>
      <c r="V41" s="42"/>
      <c r="W41" s="42"/>
      <c r="X41" s="42"/>
      <c r="Y41" s="43"/>
      <c r="Z41" s="43"/>
      <c r="AA41" s="82"/>
      <c r="AB41" s="81"/>
      <c r="AC41" s="81"/>
    </row>
    <row r="42" spans="2:47" x14ac:dyDescent="0.25">
      <c r="B42" s="73" t="s">
        <v>5</v>
      </c>
      <c r="C42" s="74"/>
      <c r="D42" s="75"/>
      <c r="E42" s="2"/>
      <c r="F42" s="2">
        <v>35000</v>
      </c>
      <c r="G42" s="2">
        <f>+F42+F41</f>
        <v>79500</v>
      </c>
      <c r="I42" s="10"/>
      <c r="J42" s="13"/>
      <c r="K42" s="13"/>
      <c r="L42" s="13"/>
      <c r="M42" s="13"/>
      <c r="N42" s="11"/>
      <c r="V42" s="42"/>
      <c r="W42" s="42" t="s">
        <v>88</v>
      </c>
      <c r="X42" s="42"/>
      <c r="Y42" s="43">
        <f>+E14</f>
        <v>25400</v>
      </c>
      <c r="Z42" s="43"/>
      <c r="AA42" s="82"/>
      <c r="AB42" s="81"/>
      <c r="AC42" s="81"/>
    </row>
    <row r="43" spans="2:47" ht="15" customHeight="1" x14ac:dyDescent="0.25">
      <c r="B43" s="73" t="s">
        <v>6</v>
      </c>
      <c r="C43" s="74"/>
      <c r="D43" s="75"/>
      <c r="E43" s="2"/>
      <c r="F43" s="2"/>
      <c r="G43" s="2">
        <f>+G39-G42</f>
        <v>420500</v>
      </c>
      <c r="I43" s="47" t="s">
        <v>99</v>
      </c>
      <c r="J43" s="48"/>
      <c r="K43" s="48"/>
      <c r="L43" s="13"/>
      <c r="M43" s="13" t="s">
        <v>102</v>
      </c>
      <c r="N43" s="11"/>
      <c r="V43" s="42"/>
      <c r="W43" s="42"/>
      <c r="X43" s="42"/>
      <c r="Y43" s="43"/>
      <c r="Z43" s="43"/>
      <c r="AA43" s="82"/>
      <c r="AB43" s="81"/>
      <c r="AC43" s="81"/>
    </row>
    <row r="44" spans="2:47" x14ac:dyDescent="0.25">
      <c r="B44" s="60" t="s">
        <v>7</v>
      </c>
      <c r="C44" s="60"/>
      <c r="D44" s="60"/>
      <c r="E44" s="2"/>
      <c r="F44" s="2"/>
      <c r="G44" s="2"/>
      <c r="I44" s="10"/>
      <c r="J44" s="13"/>
      <c r="K44" s="13"/>
      <c r="L44" s="13"/>
      <c r="M44" s="13" t="s">
        <v>98</v>
      </c>
      <c r="N44" s="11"/>
      <c r="V44" s="42"/>
      <c r="W44" s="42"/>
      <c r="X44" s="42"/>
      <c r="Y44" s="43"/>
      <c r="Z44" s="43"/>
      <c r="AA44" s="82"/>
      <c r="AB44" s="81"/>
      <c r="AC44" s="81"/>
    </row>
    <row r="45" spans="2:47" ht="15.75" thickBot="1" x14ac:dyDescent="0.3">
      <c r="B45" s="73" t="s">
        <v>8</v>
      </c>
      <c r="C45" s="74"/>
      <c r="D45" s="75"/>
      <c r="E45" s="2"/>
      <c r="F45" s="2">
        <v>100000</v>
      </c>
      <c r="G45" s="2"/>
      <c r="I45" s="49" t="s">
        <v>100</v>
      </c>
      <c r="J45" s="50"/>
      <c r="K45" s="50"/>
      <c r="L45" s="14"/>
      <c r="M45" s="14"/>
      <c r="N45" s="12"/>
    </row>
    <row r="46" spans="2:47" x14ac:dyDescent="0.25">
      <c r="B46" s="73" t="s">
        <v>9</v>
      </c>
      <c r="C46" s="74"/>
      <c r="D46" s="75"/>
      <c r="E46" s="2">
        <v>90000</v>
      </c>
      <c r="F46" s="2"/>
      <c r="G46" s="2"/>
    </row>
    <row r="47" spans="2:47" ht="15" customHeight="1" thickBot="1" x14ac:dyDescent="0.3">
      <c r="B47" s="73" t="s">
        <v>10</v>
      </c>
      <c r="C47" s="74"/>
      <c r="D47" s="75"/>
      <c r="E47" s="2">
        <v>10000</v>
      </c>
      <c r="F47" s="2"/>
      <c r="G47" s="2"/>
      <c r="V47" s="42" t="s">
        <v>89</v>
      </c>
      <c r="W47" s="42" t="s">
        <v>90</v>
      </c>
      <c r="X47" s="42"/>
      <c r="Y47" s="43">
        <v>360</v>
      </c>
      <c r="Z47" s="43"/>
      <c r="AA47" s="82">
        <f>+Y47/Y50</f>
        <v>53.788235294117648</v>
      </c>
      <c r="AB47" s="81" t="s">
        <v>129</v>
      </c>
      <c r="AC47" s="81"/>
    </row>
    <row r="48" spans="2:47" x14ac:dyDescent="0.25">
      <c r="B48" s="73" t="s">
        <v>11</v>
      </c>
      <c r="C48" s="74"/>
      <c r="D48" s="75"/>
      <c r="E48" s="2">
        <v>100000</v>
      </c>
      <c r="F48" s="2"/>
      <c r="G48" s="2"/>
      <c r="I48" s="83"/>
      <c r="J48" s="7"/>
      <c r="K48" s="7"/>
      <c r="L48" s="8"/>
      <c r="M48" s="9"/>
      <c r="V48" s="42"/>
      <c r="W48" s="42"/>
      <c r="X48" s="42"/>
      <c r="Y48" s="43"/>
      <c r="Z48" s="43"/>
      <c r="AA48" s="82"/>
      <c r="AB48" s="81"/>
      <c r="AC48" s="81"/>
    </row>
    <row r="49" spans="2:29" ht="15" customHeight="1" x14ac:dyDescent="0.25">
      <c r="B49" s="73" t="s">
        <v>12</v>
      </c>
      <c r="C49" s="74"/>
      <c r="D49" s="75"/>
      <c r="E49" s="2">
        <v>10000</v>
      </c>
      <c r="F49" s="2">
        <f>+E48-E49</f>
        <v>90000</v>
      </c>
      <c r="G49" s="2"/>
      <c r="I49" s="10" t="s">
        <v>131</v>
      </c>
      <c r="J49" s="84"/>
      <c r="K49" s="84"/>
      <c r="M49" s="85">
        <v>25000</v>
      </c>
      <c r="V49" s="42"/>
      <c r="W49" s="42"/>
      <c r="X49" s="42"/>
      <c r="Y49" s="43"/>
      <c r="Z49" s="43"/>
      <c r="AA49" s="82"/>
      <c r="AB49" s="81"/>
      <c r="AC49" s="81"/>
    </row>
    <row r="50" spans="2:29" x14ac:dyDescent="0.25">
      <c r="B50" s="73" t="s">
        <v>13</v>
      </c>
      <c r="C50" s="74"/>
      <c r="D50" s="75"/>
      <c r="E50" s="2"/>
      <c r="F50" s="2">
        <f>+F45+F49</f>
        <v>190000</v>
      </c>
      <c r="G50" s="2"/>
      <c r="I50" s="10" t="s">
        <v>132</v>
      </c>
      <c r="J50" s="84"/>
      <c r="K50" s="84"/>
      <c r="M50" s="85">
        <v>2000</v>
      </c>
      <c r="V50" s="42"/>
      <c r="W50" s="42" t="s">
        <v>86</v>
      </c>
      <c r="X50" s="42"/>
      <c r="Y50" s="43">
        <f>+AA39</f>
        <v>6.6929133858267713</v>
      </c>
      <c r="Z50" s="43"/>
      <c r="AA50" s="82"/>
      <c r="AB50" s="81"/>
      <c r="AC50" s="81"/>
    </row>
    <row r="51" spans="2:29" ht="15" customHeight="1" x14ac:dyDescent="0.25">
      <c r="B51" s="73" t="s">
        <v>14</v>
      </c>
      <c r="C51" s="74"/>
      <c r="D51" s="75"/>
      <c r="E51" s="2"/>
      <c r="F51" s="2">
        <v>20000</v>
      </c>
      <c r="G51" s="2"/>
      <c r="I51" s="10" t="s">
        <v>133</v>
      </c>
      <c r="J51" s="84"/>
      <c r="K51" s="84"/>
      <c r="M51" s="85">
        <v>2000</v>
      </c>
      <c r="V51" s="42"/>
      <c r="W51" s="42"/>
      <c r="X51" s="42"/>
      <c r="Y51" s="43"/>
      <c r="Z51" s="43"/>
      <c r="AA51" s="82"/>
      <c r="AB51" s="81"/>
      <c r="AC51" s="81"/>
    </row>
    <row r="52" spans="2:29" x14ac:dyDescent="0.25">
      <c r="B52" s="73" t="s">
        <v>15</v>
      </c>
      <c r="C52" s="74"/>
      <c r="D52" s="75"/>
      <c r="E52" s="2"/>
      <c r="F52" s="2"/>
      <c r="G52" s="2">
        <f>+F50-F51</f>
        <v>170000</v>
      </c>
      <c r="I52" s="10" t="s">
        <v>82</v>
      </c>
      <c r="J52" s="84"/>
      <c r="K52" s="84"/>
      <c r="M52" s="85">
        <v>8500</v>
      </c>
      <c r="V52" s="42"/>
      <c r="W52" s="42"/>
      <c r="X52" s="42"/>
      <c r="Y52" s="43"/>
      <c r="Z52" s="43"/>
      <c r="AA52" s="82"/>
      <c r="AB52" s="81"/>
      <c r="AC52" s="81"/>
    </row>
    <row r="53" spans="2:29" x14ac:dyDescent="0.25">
      <c r="B53" s="68" t="s">
        <v>16</v>
      </c>
      <c r="C53" s="69"/>
      <c r="D53" s="70"/>
      <c r="E53" s="2"/>
      <c r="F53" s="2"/>
      <c r="G53" s="2">
        <f>+G43-G52</f>
        <v>250500</v>
      </c>
      <c r="I53" s="10"/>
      <c r="J53" s="84"/>
      <c r="K53" s="84"/>
      <c r="M53" s="11"/>
    </row>
    <row r="54" spans="2:29" ht="15.75" thickBot="1" x14ac:dyDescent="0.3">
      <c r="B54" s="68" t="s">
        <v>17</v>
      </c>
      <c r="C54" s="69"/>
      <c r="D54" s="70"/>
      <c r="E54" s="2"/>
      <c r="F54" s="2"/>
      <c r="G54" s="2"/>
      <c r="I54" s="86"/>
      <c r="J54" s="87"/>
      <c r="K54" s="87"/>
      <c r="L54" s="88"/>
      <c r="M54" s="12"/>
    </row>
    <row r="55" spans="2:29" x14ac:dyDescent="0.25">
      <c r="B55" s="68" t="s">
        <v>18</v>
      </c>
      <c r="C55" s="69"/>
      <c r="D55" s="70"/>
      <c r="E55" s="2"/>
      <c r="F55" s="2"/>
      <c r="G55" s="2"/>
    </row>
    <row r="56" spans="2:29" x14ac:dyDescent="0.25">
      <c r="B56" s="65" t="s">
        <v>19</v>
      </c>
      <c r="C56" s="66"/>
      <c r="D56" s="67"/>
      <c r="E56" s="2">
        <v>67600</v>
      </c>
      <c r="F56" s="2"/>
      <c r="G56" s="2"/>
    </row>
    <row r="57" spans="2:29" x14ac:dyDescent="0.25">
      <c r="B57" s="65" t="s">
        <v>20</v>
      </c>
      <c r="C57" s="66"/>
      <c r="D57" s="67"/>
      <c r="E57" s="2">
        <v>40000</v>
      </c>
      <c r="F57" s="2"/>
      <c r="G57" s="2"/>
    </row>
    <row r="58" spans="2:29" x14ac:dyDescent="0.25">
      <c r="B58" s="65" t="s">
        <v>21</v>
      </c>
      <c r="C58" s="66"/>
      <c r="D58" s="67"/>
      <c r="E58" s="2">
        <v>25000</v>
      </c>
      <c r="F58" s="2"/>
      <c r="G58" s="2"/>
    </row>
    <row r="59" spans="2:29" x14ac:dyDescent="0.25">
      <c r="B59" s="65" t="s">
        <v>22</v>
      </c>
      <c r="C59" s="66"/>
      <c r="D59" s="67"/>
      <c r="E59" s="2">
        <v>40000</v>
      </c>
      <c r="F59" s="2"/>
      <c r="G59" s="2"/>
    </row>
    <row r="60" spans="2:29" x14ac:dyDescent="0.25">
      <c r="B60" s="65" t="s">
        <v>23</v>
      </c>
      <c r="C60" s="66"/>
      <c r="D60" s="67"/>
      <c r="E60" s="2">
        <v>8500</v>
      </c>
      <c r="F60" s="2"/>
      <c r="G60" s="2"/>
    </row>
    <row r="61" spans="2:29" x14ac:dyDescent="0.25">
      <c r="B61" s="65" t="s">
        <v>24</v>
      </c>
      <c r="C61" s="66"/>
      <c r="D61" s="67"/>
      <c r="E61" s="2">
        <v>9000</v>
      </c>
      <c r="F61" s="2">
        <f>+E56+E57+E58+E59+E60+E61</f>
        <v>190100</v>
      </c>
      <c r="G61" s="2"/>
    </row>
    <row r="62" spans="2:29" x14ac:dyDescent="0.25">
      <c r="B62" s="68" t="s">
        <v>25</v>
      </c>
      <c r="C62" s="69"/>
      <c r="D62" s="70"/>
      <c r="E62" s="2"/>
      <c r="F62" s="2"/>
      <c r="G62" s="2"/>
    </row>
    <row r="63" spans="2:29" x14ac:dyDescent="0.25">
      <c r="B63" s="65" t="s">
        <v>26</v>
      </c>
      <c r="C63" s="66"/>
      <c r="D63" s="67"/>
      <c r="E63" s="2">
        <v>39999</v>
      </c>
      <c r="F63" s="2"/>
      <c r="G63" s="2"/>
    </row>
    <row r="64" spans="2:29" x14ac:dyDescent="0.25">
      <c r="B64" s="65" t="s">
        <v>27</v>
      </c>
      <c r="C64" s="66"/>
      <c r="D64" s="67"/>
      <c r="E64" s="2">
        <v>12129</v>
      </c>
      <c r="F64" s="2"/>
      <c r="G64" s="2"/>
    </row>
    <row r="65" spans="2:7" x14ac:dyDescent="0.25">
      <c r="B65" s="65" t="s">
        <v>28</v>
      </c>
      <c r="C65" s="66"/>
      <c r="D65" s="67"/>
      <c r="E65" s="2">
        <v>4000</v>
      </c>
      <c r="F65" s="2"/>
      <c r="G65" s="2"/>
    </row>
    <row r="66" spans="2:7" x14ac:dyDescent="0.25">
      <c r="B66" s="65" t="s">
        <v>29</v>
      </c>
      <c r="C66" s="66"/>
      <c r="D66" s="67"/>
      <c r="E66" s="2">
        <v>3000</v>
      </c>
      <c r="F66" s="2">
        <f>+E63+E64+E65+E66</f>
        <v>59128</v>
      </c>
      <c r="G66" s="2">
        <v>250500</v>
      </c>
    </row>
    <row r="67" spans="2:7" x14ac:dyDescent="0.25">
      <c r="B67" s="68" t="s">
        <v>30</v>
      </c>
      <c r="C67" s="69"/>
      <c r="D67" s="70"/>
      <c r="E67" s="2"/>
      <c r="F67" s="2"/>
      <c r="G67" s="2">
        <f>+G66-F61-F66</f>
        <v>1272</v>
      </c>
    </row>
    <row r="68" spans="2:7" x14ac:dyDescent="0.25">
      <c r="B68" s="68" t="s">
        <v>31</v>
      </c>
      <c r="C68" s="69"/>
      <c r="D68" s="70"/>
      <c r="E68" s="2"/>
      <c r="F68" s="2"/>
      <c r="G68" s="2"/>
    </row>
    <row r="69" spans="2:7" x14ac:dyDescent="0.25">
      <c r="B69" s="65" t="s">
        <v>32</v>
      </c>
      <c r="C69" s="66"/>
      <c r="D69" s="67"/>
      <c r="E69" s="2"/>
      <c r="F69" s="2">
        <v>2728</v>
      </c>
      <c r="G69" s="2">
        <v>2728</v>
      </c>
    </row>
    <row r="70" spans="2:7" x14ac:dyDescent="0.25">
      <c r="B70" s="65" t="s">
        <v>33</v>
      </c>
      <c r="C70" s="66"/>
      <c r="D70" s="67"/>
      <c r="E70" s="2"/>
      <c r="F70" s="2"/>
      <c r="G70" s="2">
        <f>+G67+G69</f>
        <v>4000</v>
      </c>
    </row>
    <row r="71" spans="2:7" x14ac:dyDescent="0.25">
      <c r="B71" s="65" t="s">
        <v>34</v>
      </c>
      <c r="C71" s="66"/>
      <c r="D71" s="67"/>
      <c r="E71" s="2"/>
      <c r="F71" s="2"/>
      <c r="G71" s="2">
        <v>1450</v>
      </c>
    </row>
    <row r="72" spans="2:7" x14ac:dyDescent="0.25">
      <c r="B72" s="68" t="s">
        <v>35</v>
      </c>
      <c r="C72" s="69"/>
      <c r="D72" s="70"/>
      <c r="E72" s="2"/>
      <c r="F72" s="2"/>
      <c r="G72" s="2">
        <f>+G70-G71</f>
        <v>2550</v>
      </c>
    </row>
  </sheetData>
  <mergeCells count="216">
    <mergeCell ref="E4:H4"/>
    <mergeCell ref="E3:H3"/>
    <mergeCell ref="B10:D10"/>
    <mergeCell ref="B7:D7"/>
    <mergeCell ref="B8:D8"/>
    <mergeCell ref="B9:D9"/>
    <mergeCell ref="B20:D20"/>
    <mergeCell ref="B21:D21"/>
    <mergeCell ref="B22:D22"/>
    <mergeCell ref="B11:D11"/>
    <mergeCell ref="B12:D12"/>
    <mergeCell ref="B13:D13"/>
    <mergeCell ref="B14:D14"/>
    <mergeCell ref="B15:D15"/>
    <mergeCell ref="B16:D16"/>
    <mergeCell ref="B41:D41"/>
    <mergeCell ref="B42:D42"/>
    <mergeCell ref="B43:D43"/>
    <mergeCell ref="B44:D44"/>
    <mergeCell ref="B45:D45"/>
    <mergeCell ref="B46:D46"/>
    <mergeCell ref="B39:D39"/>
    <mergeCell ref="B40:D40"/>
    <mergeCell ref="B23:D23"/>
    <mergeCell ref="B24:D24"/>
    <mergeCell ref="B25:D25"/>
    <mergeCell ref="B56:D56"/>
    <mergeCell ref="B57:D57"/>
    <mergeCell ref="B58:D58"/>
    <mergeCell ref="B47:D47"/>
    <mergeCell ref="B48:D48"/>
    <mergeCell ref="B49:D49"/>
    <mergeCell ref="B50:D50"/>
    <mergeCell ref="B51:D51"/>
    <mergeCell ref="B52:D52"/>
    <mergeCell ref="B71:D71"/>
    <mergeCell ref="B72:D72"/>
    <mergeCell ref="C35:F35"/>
    <mergeCell ref="C36:F36"/>
    <mergeCell ref="G7:I7"/>
    <mergeCell ref="G8:I8"/>
    <mergeCell ref="G9:I9"/>
    <mergeCell ref="G10:I10"/>
    <mergeCell ref="G11:I11"/>
    <mergeCell ref="B65:D65"/>
    <mergeCell ref="B66:D66"/>
    <mergeCell ref="B67:D67"/>
    <mergeCell ref="B68:D68"/>
    <mergeCell ref="B69:D69"/>
    <mergeCell ref="B70:D70"/>
    <mergeCell ref="B59:D59"/>
    <mergeCell ref="B60:D60"/>
    <mergeCell ref="B61:D61"/>
    <mergeCell ref="B62:D62"/>
    <mergeCell ref="B63:D63"/>
    <mergeCell ref="B64:D64"/>
    <mergeCell ref="B53:D53"/>
    <mergeCell ref="B54:D54"/>
    <mergeCell ref="B55:D55"/>
    <mergeCell ref="G24:I24"/>
    <mergeCell ref="G25:I25"/>
    <mergeCell ref="E2:G2"/>
    <mergeCell ref="C34:F34"/>
    <mergeCell ref="M7:M12"/>
    <mergeCell ref="N7:O9"/>
    <mergeCell ref="N18:O20"/>
    <mergeCell ref="M31:M36"/>
    <mergeCell ref="N31:O33"/>
    <mergeCell ref="G18:I18"/>
    <mergeCell ref="G19:I19"/>
    <mergeCell ref="G20:I20"/>
    <mergeCell ref="G21:I21"/>
    <mergeCell ref="G22:I22"/>
    <mergeCell ref="G23:I23"/>
    <mergeCell ref="G12:I12"/>
    <mergeCell ref="G13:I13"/>
    <mergeCell ref="G14:I14"/>
    <mergeCell ref="G15:I15"/>
    <mergeCell ref="G16:I16"/>
    <mergeCell ref="G17:I17"/>
    <mergeCell ref="B17:D17"/>
    <mergeCell ref="B18:D18"/>
    <mergeCell ref="B19:D19"/>
    <mergeCell ref="M23:M28"/>
    <mergeCell ref="N23:O25"/>
    <mergeCell ref="P23:Q25"/>
    <mergeCell ref="R23:R28"/>
    <mergeCell ref="S23:T28"/>
    <mergeCell ref="N26:O28"/>
    <mergeCell ref="P26:Q28"/>
    <mergeCell ref="P7:Q9"/>
    <mergeCell ref="R7:R12"/>
    <mergeCell ref="S7:T12"/>
    <mergeCell ref="N10:O12"/>
    <mergeCell ref="P10:Q12"/>
    <mergeCell ref="M15:M20"/>
    <mergeCell ref="N15:O17"/>
    <mergeCell ref="P15:Q17"/>
    <mergeCell ref="R15:R20"/>
    <mergeCell ref="S15:T20"/>
    <mergeCell ref="P31:Q33"/>
    <mergeCell ref="R31:R36"/>
    <mergeCell ref="S31:T36"/>
    <mergeCell ref="N34:O36"/>
    <mergeCell ref="P34:Q36"/>
    <mergeCell ref="V7:V12"/>
    <mergeCell ref="V15:V20"/>
    <mergeCell ref="V23:V28"/>
    <mergeCell ref="V31:V36"/>
    <mergeCell ref="P18:Q20"/>
    <mergeCell ref="W26:X28"/>
    <mergeCell ref="Y26:Z28"/>
    <mergeCell ref="W15:X17"/>
    <mergeCell ref="Y15:Z17"/>
    <mergeCell ref="AA15:AA20"/>
    <mergeCell ref="AB15:AC20"/>
    <mergeCell ref="W18:X20"/>
    <mergeCell ref="Y18:Z20"/>
    <mergeCell ref="W7:X9"/>
    <mergeCell ref="Y7:Z9"/>
    <mergeCell ref="AA7:AA12"/>
    <mergeCell ref="AB7:AC12"/>
    <mergeCell ref="W10:X12"/>
    <mergeCell ref="Y10:Z12"/>
    <mergeCell ref="V47:V52"/>
    <mergeCell ref="W47:X49"/>
    <mergeCell ref="Y47:Z49"/>
    <mergeCell ref="AA47:AA52"/>
    <mergeCell ref="AB47:AC52"/>
    <mergeCell ref="W50:X52"/>
    <mergeCell ref="Y50:Z52"/>
    <mergeCell ref="V39:V44"/>
    <mergeCell ref="W39:X41"/>
    <mergeCell ref="Y39:Z41"/>
    <mergeCell ref="AA39:AA44"/>
    <mergeCell ref="AB39:AC44"/>
    <mergeCell ref="W42:X44"/>
    <mergeCell ref="Y42:Z44"/>
    <mergeCell ref="I45:K45"/>
    <mergeCell ref="AE31:AE36"/>
    <mergeCell ref="AF31:AG33"/>
    <mergeCell ref="AH31:AI33"/>
    <mergeCell ref="AJ31:AJ36"/>
    <mergeCell ref="AK31:AL36"/>
    <mergeCell ref="AF34:AG36"/>
    <mergeCell ref="AH34:AI36"/>
    <mergeCell ref="AE23:AE28"/>
    <mergeCell ref="AF23:AG25"/>
    <mergeCell ref="AH23:AI25"/>
    <mergeCell ref="AJ23:AJ28"/>
    <mergeCell ref="AK23:AL28"/>
    <mergeCell ref="AF26:AG28"/>
    <mergeCell ref="AH26:AI28"/>
    <mergeCell ref="W31:X33"/>
    <mergeCell ref="Y31:Z33"/>
    <mergeCell ref="AA31:AA36"/>
    <mergeCell ref="AB31:AC36"/>
    <mergeCell ref="W34:X36"/>
    <mergeCell ref="Y34:Z36"/>
    <mergeCell ref="W23:X25"/>
    <mergeCell ref="Y23:Z25"/>
    <mergeCell ref="AA23:AA28"/>
    <mergeCell ref="AN7:AN12"/>
    <mergeCell ref="AO7:AP9"/>
    <mergeCell ref="AQ7:AR9"/>
    <mergeCell ref="AS7:AS12"/>
    <mergeCell ref="AT7:AU12"/>
    <mergeCell ref="AO10:AP12"/>
    <mergeCell ref="AQ10:AR12"/>
    <mergeCell ref="I41:K41"/>
    <mergeCell ref="I43:K43"/>
    <mergeCell ref="AE15:AE20"/>
    <mergeCell ref="AF15:AG17"/>
    <mergeCell ref="AH15:AI17"/>
    <mergeCell ref="AJ15:AJ20"/>
    <mergeCell ref="AK15:AL20"/>
    <mergeCell ref="AF18:AG20"/>
    <mergeCell ref="AH18:AI20"/>
    <mergeCell ref="AE7:AE12"/>
    <mergeCell ref="AF7:AG9"/>
    <mergeCell ref="AH7:AI9"/>
    <mergeCell ref="AJ7:AJ12"/>
    <mergeCell ref="AK7:AL12"/>
    <mergeCell ref="AF10:AG12"/>
    <mergeCell ref="AH10:AI12"/>
    <mergeCell ref="AB23:AC28"/>
    <mergeCell ref="AT15:AV20"/>
    <mergeCell ref="AN31:AN36"/>
    <mergeCell ref="AO31:AP33"/>
    <mergeCell ref="AQ31:AR33"/>
    <mergeCell ref="AS31:AS36"/>
    <mergeCell ref="AT31:AU36"/>
    <mergeCell ref="AO34:AP36"/>
    <mergeCell ref="AQ34:AR36"/>
    <mergeCell ref="AN23:AN28"/>
    <mergeCell ref="AO23:AP25"/>
    <mergeCell ref="AQ23:AR25"/>
    <mergeCell ref="AS23:AS28"/>
    <mergeCell ref="AT23:AU28"/>
    <mergeCell ref="AO26:AP28"/>
    <mergeCell ref="AQ26:AR28"/>
    <mergeCell ref="AN15:AN20"/>
    <mergeCell ref="AO15:AP17"/>
    <mergeCell ref="AQ15:AR17"/>
    <mergeCell ref="AS15:AS20"/>
    <mergeCell ref="AO18:AP20"/>
    <mergeCell ref="AQ18:AR20"/>
    <mergeCell ref="AE4:AE5"/>
    <mergeCell ref="AN4:AN5"/>
    <mergeCell ref="O3:P3"/>
    <mergeCell ref="M4:M5"/>
    <mergeCell ref="N4:O5"/>
    <mergeCell ref="V4:V5"/>
    <mergeCell ref="W4:X5"/>
    <mergeCell ref="AF4:AG5"/>
    <mergeCell ref="AO4:AP5"/>
  </mergeCells>
  <pageMargins left="0.7" right="0.7" top="0.75" bottom="0.7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DFEBF-C158-491E-A69D-8E220BFCD953}">
  <dimension ref="B7:I33"/>
  <sheetViews>
    <sheetView topLeftCell="A11" workbookViewId="0">
      <selection activeCell="B28" sqref="B28:I33"/>
    </sheetView>
  </sheetViews>
  <sheetFormatPr baseColWidth="10" defaultRowHeight="15" x14ac:dyDescent="0.25"/>
  <cols>
    <col min="7" max="7" width="14.42578125" customWidth="1"/>
  </cols>
  <sheetData>
    <row r="7" spans="2:9" x14ac:dyDescent="0.25">
      <c r="B7" s="42" t="s">
        <v>68</v>
      </c>
      <c r="C7" s="42" t="s">
        <v>39</v>
      </c>
      <c r="D7" s="42"/>
      <c r="E7" s="55"/>
      <c r="F7" s="55"/>
      <c r="G7" s="64"/>
      <c r="H7" s="55"/>
      <c r="I7" s="55"/>
    </row>
    <row r="8" spans="2:9" x14ac:dyDescent="0.25">
      <c r="B8" s="42"/>
      <c r="C8" s="42"/>
      <c r="D8" s="42"/>
      <c r="E8" s="55"/>
      <c r="F8" s="55"/>
      <c r="G8" s="64"/>
      <c r="H8" s="55"/>
      <c r="I8" s="55"/>
    </row>
    <row r="9" spans="2:9" x14ac:dyDescent="0.25">
      <c r="B9" s="42"/>
      <c r="C9" s="42"/>
      <c r="D9" s="42"/>
      <c r="E9" s="55"/>
      <c r="F9" s="55"/>
      <c r="G9" s="64"/>
      <c r="H9" s="55"/>
      <c r="I9" s="55"/>
    </row>
    <row r="10" spans="2:9" x14ac:dyDescent="0.25">
      <c r="B10" s="42"/>
      <c r="C10" s="42" t="s">
        <v>72</v>
      </c>
      <c r="D10" s="42"/>
      <c r="E10" s="64"/>
      <c r="F10" s="64"/>
      <c r="G10" s="64"/>
      <c r="H10" s="55"/>
      <c r="I10" s="55"/>
    </row>
    <row r="11" spans="2:9" x14ac:dyDescent="0.25">
      <c r="B11" s="42"/>
      <c r="C11" s="42"/>
      <c r="D11" s="42"/>
      <c r="E11" s="64"/>
      <c r="F11" s="64"/>
      <c r="G11" s="64"/>
      <c r="H11" s="55"/>
      <c r="I11" s="55"/>
    </row>
    <row r="12" spans="2:9" x14ac:dyDescent="0.25">
      <c r="B12" s="42"/>
      <c r="C12" s="42"/>
      <c r="D12" s="42"/>
      <c r="E12" s="64"/>
      <c r="F12" s="64"/>
      <c r="G12" s="64"/>
      <c r="H12" s="55"/>
      <c r="I12" s="55"/>
    </row>
    <row r="14" spans="2:9" x14ac:dyDescent="0.25">
      <c r="B14" s="42" t="s">
        <v>69</v>
      </c>
      <c r="C14" s="42" t="s">
        <v>39</v>
      </c>
      <c r="D14" s="42"/>
      <c r="E14" s="55"/>
      <c r="F14" s="55"/>
      <c r="G14" s="64"/>
      <c r="H14" s="55"/>
      <c r="I14" s="55"/>
    </row>
    <row r="15" spans="2:9" x14ac:dyDescent="0.25">
      <c r="B15" s="42"/>
      <c r="C15" s="42"/>
      <c r="D15" s="42"/>
      <c r="E15" s="55"/>
      <c r="F15" s="55"/>
      <c r="G15" s="64"/>
      <c r="H15" s="55"/>
      <c r="I15" s="55"/>
    </row>
    <row r="16" spans="2:9" x14ac:dyDescent="0.25">
      <c r="B16" s="42"/>
      <c r="C16" s="42"/>
      <c r="D16" s="42"/>
      <c r="E16" s="55"/>
      <c r="F16" s="55"/>
      <c r="G16" s="64"/>
      <c r="H16" s="55"/>
      <c r="I16" s="55"/>
    </row>
    <row r="17" spans="2:9" x14ac:dyDescent="0.25">
      <c r="B17" s="42"/>
      <c r="C17" s="42" t="s">
        <v>73</v>
      </c>
      <c r="D17" s="42"/>
      <c r="E17" s="64"/>
      <c r="F17" s="64"/>
      <c r="G17" s="64"/>
      <c r="H17" s="55"/>
      <c r="I17" s="55"/>
    </row>
    <row r="18" spans="2:9" x14ac:dyDescent="0.25">
      <c r="B18" s="42"/>
      <c r="C18" s="42"/>
      <c r="D18" s="42"/>
      <c r="E18" s="64"/>
      <c r="F18" s="64"/>
      <c r="G18" s="64"/>
      <c r="H18" s="55"/>
      <c r="I18" s="55"/>
    </row>
    <row r="19" spans="2:9" x14ac:dyDescent="0.25">
      <c r="B19" s="42"/>
      <c r="C19" s="42"/>
      <c r="D19" s="42"/>
      <c r="E19" s="64"/>
      <c r="F19" s="64"/>
      <c r="G19" s="64"/>
      <c r="H19" s="55"/>
      <c r="I19" s="55"/>
    </row>
    <row r="21" spans="2:9" x14ac:dyDescent="0.25">
      <c r="B21" s="42" t="s">
        <v>70</v>
      </c>
      <c r="C21" s="42" t="s">
        <v>74</v>
      </c>
      <c r="D21" s="42"/>
      <c r="E21" s="55"/>
      <c r="F21" s="55"/>
      <c r="G21" s="64"/>
      <c r="H21" s="55"/>
      <c r="I21" s="55"/>
    </row>
    <row r="22" spans="2:9" x14ac:dyDescent="0.25">
      <c r="B22" s="42"/>
      <c r="C22" s="42"/>
      <c r="D22" s="42"/>
      <c r="E22" s="55"/>
      <c r="F22" s="55"/>
      <c r="G22" s="64"/>
      <c r="H22" s="55"/>
      <c r="I22" s="55"/>
    </row>
    <row r="23" spans="2:9" x14ac:dyDescent="0.25">
      <c r="B23" s="42"/>
      <c r="C23" s="42"/>
      <c r="D23" s="42"/>
      <c r="E23" s="55"/>
      <c r="F23" s="55"/>
      <c r="G23" s="64"/>
      <c r="H23" s="55"/>
      <c r="I23" s="55"/>
    </row>
    <row r="24" spans="2:9" x14ac:dyDescent="0.25">
      <c r="B24" s="42"/>
      <c r="C24" s="42" t="s">
        <v>73</v>
      </c>
      <c r="D24" s="42"/>
      <c r="E24" s="64"/>
      <c r="F24" s="64"/>
      <c r="G24" s="64"/>
      <c r="H24" s="55"/>
      <c r="I24" s="55"/>
    </row>
    <row r="25" spans="2:9" x14ac:dyDescent="0.25">
      <c r="B25" s="42"/>
      <c r="C25" s="42"/>
      <c r="D25" s="42"/>
      <c r="E25" s="64"/>
      <c r="F25" s="64"/>
      <c r="G25" s="64"/>
      <c r="H25" s="55"/>
      <c r="I25" s="55"/>
    </row>
    <row r="26" spans="2:9" x14ac:dyDescent="0.25">
      <c r="B26" s="42"/>
      <c r="C26" s="42"/>
      <c r="D26" s="42"/>
      <c r="E26" s="64"/>
      <c r="F26" s="64"/>
      <c r="G26" s="64"/>
      <c r="H26" s="55"/>
      <c r="I26" s="55"/>
    </row>
    <row r="28" spans="2:9" ht="15" customHeight="1" x14ac:dyDescent="0.25">
      <c r="B28" s="21" t="s">
        <v>71</v>
      </c>
      <c r="C28" s="63" t="s">
        <v>75</v>
      </c>
      <c r="D28" s="63"/>
      <c r="E28" s="55"/>
      <c r="F28" s="55"/>
      <c r="G28" s="64"/>
      <c r="H28" s="55"/>
      <c r="I28" s="55"/>
    </row>
    <row r="29" spans="2:9" x14ac:dyDescent="0.25">
      <c r="B29" s="22"/>
      <c r="C29" s="63"/>
      <c r="D29" s="63"/>
      <c r="E29" s="55"/>
      <c r="F29" s="55"/>
      <c r="G29" s="64"/>
      <c r="H29" s="55"/>
      <c r="I29" s="55"/>
    </row>
    <row r="30" spans="2:9" ht="15" customHeight="1" x14ac:dyDescent="0.25">
      <c r="B30" s="22"/>
      <c r="C30" s="63"/>
      <c r="D30" s="63"/>
      <c r="E30" s="55"/>
      <c r="F30" s="55"/>
      <c r="G30" s="64"/>
      <c r="H30" s="55"/>
      <c r="I30" s="55"/>
    </row>
    <row r="31" spans="2:9" x14ac:dyDescent="0.25">
      <c r="B31" s="22"/>
      <c r="C31" s="42" t="s">
        <v>73</v>
      </c>
      <c r="D31" s="42"/>
      <c r="E31" s="64"/>
      <c r="F31" s="64"/>
      <c r="G31" s="64"/>
      <c r="H31" s="55"/>
      <c r="I31" s="55"/>
    </row>
    <row r="32" spans="2:9" ht="15" customHeight="1" x14ac:dyDescent="0.25">
      <c r="B32" s="22"/>
      <c r="C32" s="42"/>
      <c r="D32" s="42"/>
      <c r="E32" s="64"/>
      <c r="F32" s="64"/>
      <c r="G32" s="64"/>
      <c r="H32" s="55"/>
      <c r="I32" s="55"/>
    </row>
    <row r="33" spans="2:9" x14ac:dyDescent="0.25">
      <c r="B33" s="23"/>
      <c r="C33" s="42"/>
      <c r="D33" s="42"/>
      <c r="E33" s="64"/>
      <c r="F33" s="64"/>
      <c r="G33" s="64"/>
      <c r="H33" s="55"/>
      <c r="I33" s="55"/>
    </row>
  </sheetData>
  <mergeCells count="28">
    <mergeCell ref="G14:G19"/>
    <mergeCell ref="H14:I19"/>
    <mergeCell ref="B7:B12"/>
    <mergeCell ref="G7:G12"/>
    <mergeCell ref="H7:I12"/>
    <mergeCell ref="C7:D9"/>
    <mergeCell ref="C10:D12"/>
    <mergeCell ref="E7:F9"/>
    <mergeCell ref="E10:F12"/>
    <mergeCell ref="C17:D19"/>
    <mergeCell ref="E17:F19"/>
    <mergeCell ref="B21:B26"/>
    <mergeCell ref="C21:D23"/>
    <mergeCell ref="E21:F23"/>
    <mergeCell ref="B14:B19"/>
    <mergeCell ref="C14:D16"/>
    <mergeCell ref="E14:F16"/>
    <mergeCell ref="H21:I26"/>
    <mergeCell ref="C24:D26"/>
    <mergeCell ref="E24:F26"/>
    <mergeCell ref="B28:B33"/>
    <mergeCell ref="C28:D30"/>
    <mergeCell ref="E28:F30"/>
    <mergeCell ref="G28:G33"/>
    <mergeCell ref="H28:I33"/>
    <mergeCell ref="C31:D33"/>
    <mergeCell ref="E31:F33"/>
    <mergeCell ref="G21:G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Thannlizyy Guillen</dc:creator>
  <cp:lastModifiedBy>Thannlizyy Guillen</cp:lastModifiedBy>
  <cp:lastPrinted>2022-10-24T20:42:57Z</cp:lastPrinted>
  <dcterms:created xsi:type="dcterms:W3CDTF">2022-10-24T03:50:03Z</dcterms:created>
  <dcterms:modified xsi:type="dcterms:W3CDTF">2022-10-24T21:16:59Z</dcterms:modified>
</cp:coreProperties>
</file>