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cha\Downloads\"/>
    </mc:Choice>
  </mc:AlternateContent>
  <xr:revisionPtr revIDLastSave="0" documentId="8_{EF87F1FD-302D-8F48-BE5B-256045F12DB3}" xr6:coauthVersionLast="47" xr6:coauthVersionMax="47" xr10:uidLastSave="{00000000-0000-0000-0000-000000000000}"/>
  <bookViews>
    <workbookView xWindow="0" yWindow="0" windowWidth="15345" windowHeight="457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" l="1"/>
  <c r="Y15" i="1"/>
  <c r="F73" i="1"/>
  <c r="Y16" i="1"/>
  <c r="Z15" i="1"/>
  <c r="F15" i="1"/>
  <c r="Y12" i="1"/>
  <c r="F10" i="1"/>
  <c r="Y6" i="1"/>
  <c r="Y13" i="1"/>
  <c r="Z12" i="1"/>
  <c r="Y9" i="1"/>
  <c r="F22" i="1"/>
  <c r="T13" i="1"/>
  <c r="Y10" i="1"/>
  <c r="Z9" i="1"/>
  <c r="D16" i="1"/>
  <c r="T16" i="1"/>
  <c r="Y7" i="1"/>
  <c r="Z6" i="1"/>
  <c r="F59" i="1"/>
  <c r="F61" i="1"/>
  <c r="T6" i="1"/>
  <c r="T15" i="1"/>
  <c r="U15" i="1"/>
  <c r="T12" i="1"/>
  <c r="U12" i="1"/>
  <c r="T9" i="1"/>
  <c r="T10" i="1"/>
  <c r="U9" i="1"/>
  <c r="T7" i="1"/>
  <c r="U6" i="1"/>
  <c r="O21" i="1"/>
  <c r="D71" i="1"/>
  <c r="D72" i="1"/>
  <c r="D73" i="1"/>
  <c r="O22" i="1"/>
  <c r="P21" i="1"/>
  <c r="F70" i="1"/>
  <c r="O18" i="1"/>
  <c r="D70" i="1"/>
  <c r="O19" i="1"/>
  <c r="P18" i="1"/>
  <c r="O12" i="1"/>
  <c r="O13" i="1"/>
  <c r="P12" i="1"/>
  <c r="O16" i="1"/>
  <c r="P15" i="1"/>
  <c r="O6" i="1"/>
  <c r="O7" i="1"/>
  <c r="P6" i="1"/>
  <c r="O10" i="1"/>
  <c r="P9" i="1"/>
  <c r="D12" i="1"/>
  <c r="J6" i="1"/>
  <c r="J15" i="1"/>
  <c r="J16" i="1"/>
  <c r="K15" i="1"/>
  <c r="J12" i="1"/>
  <c r="J13" i="1"/>
  <c r="K12" i="1"/>
  <c r="J9" i="1"/>
  <c r="J10" i="1"/>
  <c r="K9" i="1"/>
  <c r="J7" i="1"/>
  <c r="K6" i="1"/>
  <c r="F23" i="1"/>
  <c r="D23" i="1"/>
</calcChain>
</file>

<file path=xl/sharedStrings.xml><?xml version="1.0" encoding="utf-8"?>
<sst xmlns="http://schemas.openxmlformats.org/spreadsheetml/2006/main" count="144" uniqueCount="115">
  <si>
    <t>ACTIVOS</t>
  </si>
  <si>
    <t>SUMA TOTAL DEL ACTIVO</t>
  </si>
  <si>
    <t>A CORTO PLAZO</t>
  </si>
  <si>
    <t>PASIVO A LARGO PLAZO</t>
  </si>
  <si>
    <t>CAPITAL CONTABLE</t>
  </si>
  <si>
    <t>RAZONES FINANCIERAS</t>
  </si>
  <si>
    <t>ACTIVO CIRCULANTE</t>
  </si>
  <si>
    <t>RAZÓN DE PAGO INMEDIATO</t>
  </si>
  <si>
    <t>RAZONES DE LIQUIDEZ</t>
  </si>
  <si>
    <t>RAZONES DE ACTIVIDAD</t>
  </si>
  <si>
    <t>VENTAS NETAS</t>
  </si>
  <si>
    <t>COSTO DE VENTAS</t>
  </si>
  <si>
    <t>INVENTARIO INICIAL</t>
  </si>
  <si>
    <t>INVENTARIO FINAL</t>
  </si>
  <si>
    <t>CIRCULANTES</t>
  </si>
  <si>
    <t>ROTACIÓN DE CARTERA</t>
  </si>
  <si>
    <t>VENTAS NETAS A CRÉDITO</t>
  </si>
  <si>
    <t>CUENTAS POR COBRAR</t>
  </si>
  <si>
    <t>DATOS COMPLEMENTARIOS</t>
  </si>
  <si>
    <t>SALDO INICIAL DE CARTERA</t>
  </si>
  <si>
    <t>SALDO FINAL DE CARTERA</t>
  </si>
  <si>
    <t>PROMEDIO DE CUENTAS POR PAGAR</t>
  </si>
  <si>
    <t>INVENTARIO PROMEDIO</t>
  </si>
  <si>
    <t>PROMEDIO DE CUENTAS POR COBRAR</t>
  </si>
  <si>
    <t>INTERESES COBRADOS</t>
  </si>
  <si>
    <t>INTERESES POR PAGAR</t>
  </si>
  <si>
    <t>INTERESES A CARGO</t>
  </si>
  <si>
    <t>EFECTIVO Y VALORES REALIZABLES</t>
  </si>
  <si>
    <t>ANTICIPO A PROOVEDORES</t>
  </si>
  <si>
    <t>PROVISIÓN A CUENTAS INCOBRABLES</t>
  </si>
  <si>
    <t>INVENTARIOS</t>
  </si>
  <si>
    <t>TOTAL ACTIVO CIRCULANTE</t>
  </si>
  <si>
    <t>ACTIVO NO CIRCULANTE</t>
  </si>
  <si>
    <t>INMUEBLES, MAQUINARIA Y EQUIPO</t>
  </si>
  <si>
    <t>(-) DEPRECIACIONES ACUMULADAS</t>
  </si>
  <si>
    <t>TOTAL ACTIVO FIJO</t>
  </si>
  <si>
    <t>PASIVO</t>
  </si>
  <si>
    <t>PROOVEDORES</t>
  </si>
  <si>
    <t>ACREEDORES BANCARIOS A CORTO PLAZO</t>
  </si>
  <si>
    <t>IMPUESTOS POR PAGAR</t>
  </si>
  <si>
    <t>TOTAL PASIVO A CORTO PLAZO</t>
  </si>
  <si>
    <t>ESTADO DE POSICIÓN FINANCIERA</t>
  </si>
  <si>
    <t>A LARGO PLAZO</t>
  </si>
  <si>
    <t>DOCUMENTOS X PAGAR LP</t>
  </si>
  <si>
    <t>ACREEDORES HIPOTECARIOS</t>
  </si>
  <si>
    <t>OBLIGACIONES</t>
  </si>
  <si>
    <t>TOTAL PASIVO A LARGO PLAZO</t>
  </si>
  <si>
    <t>CAPITAL SOCIAL</t>
  </si>
  <si>
    <t>RESERVA LEGAL</t>
  </si>
  <si>
    <t>RESERVA DE REINVERSIÓN</t>
  </si>
  <si>
    <t>UTILIDAD DE EJERCICIOS ANTERIORES</t>
  </si>
  <si>
    <t>UTILIDAD DE EJERCICIO</t>
  </si>
  <si>
    <t>SUMA TOTAL PASIVO (+) CONTABLE</t>
  </si>
  <si>
    <t>ESTADO DE RESULTADOS</t>
  </si>
  <si>
    <t>VENTAS</t>
  </si>
  <si>
    <t>MENOS:</t>
  </si>
  <si>
    <t>DESCUENTOS SOBRE VENTAS</t>
  </si>
  <si>
    <t>DEVOLUCIONES SOBRE VENTAS</t>
  </si>
  <si>
    <t>COSTOS DE ARTÍCULOS VENDIDOS</t>
  </si>
  <si>
    <t>COMPRAS</t>
  </si>
  <si>
    <t>MÁS GASTOS DE COMPRA</t>
  </si>
  <si>
    <t>COMPRAS TOTALES</t>
  </si>
  <si>
    <t>MENOS DESCUENTO SOBRE COMPRAS</t>
  </si>
  <si>
    <t>MERCANCÍA DISPONIBLE PARA LA VENTA</t>
  </si>
  <si>
    <t>UTILIDAD DE VENTAS</t>
  </si>
  <si>
    <t>GASTOS GENERALES</t>
  </si>
  <si>
    <t>GASTOS DE VENTA</t>
  </si>
  <si>
    <t>SUELDOS Y COMISIONES A VENDEDORES</t>
  </si>
  <si>
    <t>SUELDOS DE LA OFICINA DE VENTAS</t>
  </si>
  <si>
    <t>VIÁTICOS</t>
  </si>
  <si>
    <t>FLETES DE MERCANCÍAS REMITIDAS</t>
  </si>
  <si>
    <t>DEPRECIACIÓN DEL EQUIPO DE TRANSPORTE</t>
  </si>
  <si>
    <t>TELÉFONO</t>
  </si>
  <si>
    <t>GASTOS ADMINISTRATIVOS</t>
  </si>
  <si>
    <t>SUELDOS DE OFICINA</t>
  </si>
  <si>
    <t>SERVICIOS PÚBLICOS</t>
  </si>
  <si>
    <t>DEPRECIACIÓN DEL EDIFICIO</t>
  </si>
  <si>
    <t>DEPRECIACIÓN DEL EQUIPO DE OFICINA</t>
  </si>
  <si>
    <t>UTILIDAD DE OPERACIÓN</t>
  </si>
  <si>
    <t>OTROS INGRESOS</t>
  </si>
  <si>
    <t>DIVIDENDOS COBRADOS</t>
  </si>
  <si>
    <t>UTILIDAD ANTES DE IMPUESTOS</t>
  </si>
  <si>
    <t>IMPUESTOS A LA UTILIDAD</t>
  </si>
  <si>
    <t>UTILIDAD NETA</t>
  </si>
  <si>
    <t>FORMULA</t>
  </si>
  <si>
    <t>RAZÓN CAPITAL DE TRABAJO</t>
  </si>
  <si>
    <t>PASIVO A CORTO PLAZO</t>
  </si>
  <si>
    <t>RAZÓN CIRCULANTE</t>
  </si>
  <si>
    <t>PASIVO CIRCULANTE</t>
  </si>
  <si>
    <t>RAZÓN DE LIQUIDEZ</t>
  </si>
  <si>
    <t>ACTIVO LIQUIDO</t>
  </si>
  <si>
    <t>ACTIVO DISPONIBLE</t>
  </si>
  <si>
    <t>CUENTAS POR COBRAR AL CLIENTE</t>
  </si>
  <si>
    <t>PROMEDIO DE DÍAS DE CARTERA</t>
  </si>
  <si>
    <t>360 DÍAS</t>
  </si>
  <si>
    <t>ROTACIÓN DE CUENTAS POR PAGAR</t>
  </si>
  <si>
    <t>COMPRAS ACRÉDITO</t>
  </si>
  <si>
    <t>DÍAS DE PAGO DE CUENTAS POR PAGAR</t>
  </si>
  <si>
    <t>SOLVENCIA</t>
  </si>
  <si>
    <t>CUENTAS POR PAGAR</t>
  </si>
  <si>
    <t>ROTACIÓN DE INVENTARIOS</t>
  </si>
  <si>
    <t>COSTO DE VENTA</t>
  </si>
  <si>
    <t>RAZÓN DE RENDIMIENTO</t>
  </si>
  <si>
    <t>MARGÉN DE UTILIDAD SOBRE VENTAS</t>
  </si>
  <si>
    <t>RENDIMIENTO DE CÁPITAL SOCIAL</t>
  </si>
  <si>
    <t>UTLIDAD NETA</t>
  </si>
  <si>
    <t>RENDIMIENTO SOBRE EL PATRIMONIO</t>
  </si>
  <si>
    <t>RENDIMIENTO SOBRE LA INVERSIÓN</t>
  </si>
  <si>
    <t>ACTIVO TOTAL</t>
  </si>
  <si>
    <t>RAZÓNES DE LARGO PLAZO</t>
  </si>
  <si>
    <t>RAZÓNES DE ENDEUDAMIENTO</t>
  </si>
  <si>
    <t>PASIVO TOTAL</t>
  </si>
  <si>
    <t>APALANCAMIENTO</t>
  </si>
  <si>
    <t>DEUDA A LARGO PLAZO</t>
  </si>
  <si>
    <t>COBERTURA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</si>
</sst>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44" fontId="0" fillId="0" borderId="0" xfId="2" applyFont="1"/>
    <xf numFmtId="44" fontId="0" fillId="0" borderId="4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2" fillId="2" borderId="1" xfId="2" applyFont="1" applyFill="1" applyBorder="1"/>
    <xf numFmtId="44" fontId="0" fillId="2" borderId="3" xfId="2" applyFont="1" applyFill="1" applyBorder="1"/>
    <xf numFmtId="44" fontId="0" fillId="2" borderId="0" xfId="2" applyFont="1" applyFill="1" applyBorder="1"/>
    <xf numFmtId="0" fontId="0" fillId="2" borderId="0" xfId="0" applyFill="1" applyBorder="1"/>
    <xf numFmtId="44" fontId="0" fillId="2" borderId="8" xfId="2" applyFont="1" applyFill="1" applyBorder="1"/>
    <xf numFmtId="0" fontId="2" fillId="2" borderId="0" xfId="0" applyFont="1" applyFill="1" applyBorder="1"/>
    <xf numFmtId="0" fontId="0" fillId="2" borderId="4" xfId="0" applyFill="1" applyBorder="1"/>
    <xf numFmtId="44" fontId="0" fillId="2" borderId="4" xfId="2" applyFont="1" applyFill="1" applyBorder="1"/>
    <xf numFmtId="44" fontId="0" fillId="2" borderId="5" xfId="2" applyFont="1" applyFill="1" applyBorder="1"/>
    <xf numFmtId="0" fontId="0" fillId="3" borderId="7" xfId="0" applyFill="1" applyBorder="1"/>
    <xf numFmtId="44" fontId="0" fillId="3" borderId="0" xfId="2" applyFont="1" applyFill="1" applyBorder="1"/>
    <xf numFmtId="44" fontId="0" fillId="3" borderId="8" xfId="2" applyFont="1" applyFill="1" applyBorder="1"/>
    <xf numFmtId="0" fontId="0" fillId="3" borderId="9" xfId="0" applyFill="1" applyBorder="1"/>
    <xf numFmtId="44" fontId="0" fillId="3" borderId="4" xfId="2" applyFont="1" applyFill="1" applyBorder="1"/>
    <xf numFmtId="0" fontId="0" fillId="0" borderId="0" xfId="0" applyBorder="1"/>
    <xf numFmtId="44" fontId="0" fillId="0" borderId="0" xfId="2" applyFont="1" applyBorder="1"/>
    <xf numFmtId="0" fontId="0" fillId="0" borderId="4" xfId="0" applyBorder="1"/>
    <xf numFmtId="44" fontId="0" fillId="0" borderId="6" xfId="2" applyFont="1" applyBorder="1"/>
    <xf numFmtId="44" fontId="0" fillId="0" borderId="9" xfId="2" applyFont="1" applyBorder="1"/>
    <xf numFmtId="44" fontId="4" fillId="2" borderId="0" xfId="2" applyFont="1" applyFill="1" applyBorder="1"/>
    <xf numFmtId="44" fontId="0" fillId="0" borderId="0" xfId="2" applyFont="1" applyFill="1" applyBorder="1" applyAlignment="1"/>
    <xf numFmtId="0" fontId="0" fillId="0" borderId="0" xfId="0" applyFill="1" applyBorder="1"/>
    <xf numFmtId="44" fontId="0" fillId="2" borderId="2" xfId="2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44" fontId="0" fillId="0" borderId="4" xfId="2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44" fontId="4" fillId="2" borderId="2" xfId="2" applyFont="1" applyFill="1" applyBorder="1"/>
    <xf numFmtId="44" fontId="4" fillId="2" borderId="4" xfId="2" applyFont="1" applyFill="1" applyBorder="1"/>
    <xf numFmtId="44" fontId="0" fillId="2" borderId="15" xfId="2" applyFont="1" applyFill="1" applyBorder="1"/>
    <xf numFmtId="44" fontId="0" fillId="2" borderId="16" xfId="2" applyFont="1" applyFill="1" applyBorder="1"/>
    <xf numFmtId="44" fontId="1" fillId="2" borderId="16" xfId="2" applyFont="1" applyFill="1" applyBorder="1"/>
    <xf numFmtId="0" fontId="4" fillId="2" borderId="17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left"/>
    </xf>
    <xf numFmtId="0" fontId="0" fillId="2" borderId="18" xfId="0" applyFont="1" applyFill="1" applyBorder="1"/>
    <xf numFmtId="0" fontId="4" fillId="2" borderId="18" xfId="0" applyFont="1" applyFill="1" applyBorder="1"/>
    <xf numFmtId="0" fontId="2" fillId="2" borderId="1" xfId="0" applyFont="1" applyFill="1" applyBorder="1"/>
    <xf numFmtId="0" fontId="0" fillId="0" borderId="0" xfId="0" applyFill="1" applyBorder="1" applyAlignment="1"/>
    <xf numFmtId="44" fontId="0" fillId="0" borderId="0" xfId="0" applyNumberFormat="1" applyFill="1" applyBorder="1"/>
    <xf numFmtId="44" fontId="0" fillId="3" borderId="8" xfId="2" applyFont="1" applyFill="1" applyBorder="1" applyAlignment="1"/>
    <xf numFmtId="0" fontId="11" fillId="3" borderId="13" xfId="0" applyFont="1" applyFill="1" applyBorder="1"/>
    <xf numFmtId="0" fontId="4" fillId="3" borderId="7" xfId="0" applyFont="1" applyFill="1" applyBorder="1"/>
    <xf numFmtId="0" fontId="4" fillId="3" borderId="13" xfId="0" applyFont="1" applyFill="1" applyBorder="1"/>
    <xf numFmtId="0" fontId="8" fillId="3" borderId="13" xfId="0" applyFont="1" applyFill="1" applyBorder="1"/>
    <xf numFmtId="0" fontId="2" fillId="3" borderId="7" xfId="0" applyFont="1" applyFill="1" applyBorder="1"/>
    <xf numFmtId="0" fontId="10" fillId="3" borderId="13" xfId="0" applyFont="1" applyFill="1" applyBorder="1"/>
    <xf numFmtId="44" fontId="0" fillId="3" borderId="5" xfId="2" applyFont="1" applyFill="1" applyBorder="1"/>
    <xf numFmtId="0" fontId="11" fillId="3" borderId="6" xfId="0" applyFont="1" applyFill="1" applyBorder="1"/>
    <xf numFmtId="44" fontId="0" fillId="3" borderId="14" xfId="2" applyFont="1" applyFill="1" applyBorder="1"/>
    <xf numFmtId="44" fontId="0" fillId="3" borderId="14" xfId="2" applyFont="1" applyFill="1" applyBorder="1" applyAlignment="1">
      <alignment horizontal="left" vertical="center"/>
    </xf>
    <xf numFmtId="44" fontId="0" fillId="3" borderId="14" xfId="2" applyFont="1" applyFill="1" applyBorder="1" applyAlignment="1">
      <alignment horizontal="left" vertical="center" wrapText="1"/>
    </xf>
    <xf numFmtId="44" fontId="1" fillId="3" borderId="14" xfId="2" applyFont="1" applyFill="1" applyBorder="1" applyAlignment="1">
      <alignment horizontal="left" vertical="center"/>
    </xf>
    <xf numFmtId="44" fontId="2" fillId="3" borderId="14" xfId="2" applyFont="1" applyFill="1" applyBorder="1" applyAlignment="1">
      <alignment horizontal="left" vertical="center"/>
    </xf>
    <xf numFmtId="44" fontId="0" fillId="3" borderId="14" xfId="2" applyFon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/>
    </xf>
    <xf numFmtId="44" fontId="0" fillId="0" borderId="0" xfId="2" applyFont="1" applyBorder="1" applyAlignment="1">
      <alignment vertical="center"/>
    </xf>
    <xf numFmtId="0" fontId="0" fillId="4" borderId="6" xfId="0" applyFill="1" applyBorder="1"/>
    <xf numFmtId="44" fontId="0" fillId="4" borderId="3" xfId="2" applyFont="1" applyFill="1" applyBorder="1"/>
    <xf numFmtId="44" fontId="0" fillId="4" borderId="6" xfId="2" applyFont="1" applyFill="1" applyBorder="1"/>
    <xf numFmtId="0" fontId="0" fillId="4" borderId="7" xfId="0" applyFill="1" applyBorder="1"/>
    <xf numFmtId="44" fontId="0" fillId="4" borderId="8" xfId="2" applyFont="1" applyFill="1" applyBorder="1"/>
    <xf numFmtId="44" fontId="0" fillId="4" borderId="7" xfId="2" applyFont="1" applyFill="1" applyBorder="1"/>
    <xf numFmtId="0" fontId="0" fillId="4" borderId="9" xfId="0" applyFill="1" applyBorder="1"/>
    <xf numFmtId="44" fontId="0" fillId="4" borderId="5" xfId="2" applyFont="1" applyFill="1" applyBorder="1"/>
    <xf numFmtId="44" fontId="0" fillId="4" borderId="9" xfId="2" applyFont="1" applyFill="1" applyBorder="1"/>
    <xf numFmtId="44" fontId="0" fillId="0" borderId="2" xfId="2" applyFont="1" applyFill="1" applyBorder="1"/>
    <xf numFmtId="0" fontId="0" fillId="0" borderId="0" xfId="0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44" fontId="1" fillId="0" borderId="2" xfId="2" applyFont="1" applyFill="1" applyBorder="1"/>
    <xf numFmtId="44" fontId="0" fillId="0" borderId="6" xfId="2" applyFont="1" applyBorder="1" applyAlignment="1"/>
    <xf numFmtId="44" fontId="0" fillId="0" borderId="9" xfId="2" applyFont="1" applyBorder="1" applyAlignment="1"/>
    <xf numFmtId="44" fontId="12" fillId="0" borderId="2" xfId="0" applyNumberFormat="1" applyFont="1" applyBorder="1" applyAlignment="1">
      <alignment vertical="center"/>
    </xf>
    <xf numFmtId="44" fontId="12" fillId="0" borderId="2" xfId="0" applyNumberFormat="1" applyFont="1" applyBorder="1" applyAlignment="1">
      <alignment vertical="center" wrapText="1"/>
    </xf>
    <xf numFmtId="44" fontId="12" fillId="0" borderId="4" xfId="0" applyNumberFormat="1" applyFont="1" applyBorder="1" applyAlignment="1">
      <alignment vertical="center"/>
    </xf>
    <xf numFmtId="44" fontId="12" fillId="0" borderId="4" xfId="0" applyNumberFormat="1" applyFont="1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4" xfId="0" applyNumberFormat="1" applyBorder="1" applyAlignment="1">
      <alignment vertical="center" wrapText="1"/>
    </xf>
    <xf numFmtId="0" fontId="0" fillId="0" borderId="2" xfId="0" applyBorder="1"/>
    <xf numFmtId="44" fontId="0" fillId="0" borderId="2" xfId="0" applyNumberFormat="1" applyBorder="1"/>
    <xf numFmtId="44" fontId="0" fillId="0" borderId="4" xfId="0" applyNumberFormat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3" fontId="0" fillId="0" borderId="4" xfId="1" applyFont="1" applyFill="1" applyBorder="1" applyAlignment="1">
      <alignment vertical="center" wrapText="1"/>
    </xf>
    <xf numFmtId="44" fontId="0" fillId="0" borderId="4" xfId="0" applyNumberFormat="1" applyBorder="1"/>
    <xf numFmtId="44" fontId="0" fillId="0" borderId="2" xfId="2" applyFon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0" fillId="0" borderId="2" xfId="0" applyFill="1" applyBorder="1"/>
    <xf numFmtId="0" fontId="0" fillId="0" borderId="4" xfId="0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44" fontId="0" fillId="0" borderId="6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6" xfId="2" applyFont="1" applyFill="1" applyBorder="1" applyAlignment="1">
      <alignment horizontal="center"/>
    </xf>
    <xf numFmtId="44" fontId="0" fillId="0" borderId="9" xfId="2" applyFont="1" applyFill="1" applyBorder="1" applyAlignment="1">
      <alignment horizontal="center"/>
    </xf>
    <xf numFmtId="44" fontId="12" fillId="2" borderId="0" xfId="2" applyFont="1" applyFill="1" applyBorder="1" applyAlignment="1">
      <alignment horizontal="center"/>
    </xf>
    <xf numFmtId="44" fontId="12" fillId="0" borderId="6" xfId="2" applyFont="1" applyBorder="1" applyAlignment="1">
      <alignment horizontal="center" vertical="center"/>
    </xf>
    <xf numFmtId="44" fontId="12" fillId="0" borderId="9" xfId="2" applyFont="1" applyBorder="1" applyAlignment="1">
      <alignment horizontal="center" vertical="center"/>
    </xf>
    <xf numFmtId="44" fontId="0" fillId="3" borderId="0" xfId="2" applyFont="1" applyFill="1" applyBorder="1" applyAlignment="1">
      <alignment horizontal="center"/>
    </xf>
    <xf numFmtId="44" fontId="0" fillId="0" borderId="6" xfId="2" applyFont="1" applyBorder="1" applyAlignment="1">
      <alignment horizontal="center" vertical="center"/>
    </xf>
    <xf numFmtId="44" fontId="0" fillId="0" borderId="9" xfId="2" applyFont="1" applyBorder="1" applyAlignment="1">
      <alignment horizontal="center" vertical="center"/>
    </xf>
    <xf numFmtId="43" fontId="0" fillId="0" borderId="3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5" fillId="2" borderId="10" xfId="2" applyFont="1" applyFill="1" applyBorder="1" applyAlignment="1">
      <alignment horizontal="center"/>
    </xf>
    <xf numFmtId="44" fontId="5" fillId="2" borderId="11" xfId="2" applyFont="1" applyFill="1" applyBorder="1" applyAlignment="1">
      <alignment horizontal="center"/>
    </xf>
    <xf numFmtId="44" fontId="6" fillId="2" borderId="11" xfId="2" applyFont="1" applyFill="1" applyBorder="1" applyAlignment="1">
      <alignment horizontal="center"/>
    </xf>
    <xf numFmtId="44" fontId="0" fillId="2" borderId="11" xfId="2" applyFont="1" applyFill="1" applyBorder="1" applyAlignment="1">
      <alignment horizontal="center"/>
    </xf>
    <xf numFmtId="44" fontId="5" fillId="2" borderId="12" xfId="2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43" fontId="0" fillId="0" borderId="3" xfId="1" applyFont="1" applyBorder="1" applyAlignment="1">
      <alignment horizontal="center" vertical="center" wrapText="1"/>
    </xf>
    <xf numFmtId="43" fontId="0" fillId="0" borderId="5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3" fontId="12" fillId="0" borderId="3" xfId="1" applyFont="1" applyBorder="1" applyAlignment="1">
      <alignment horizontal="center"/>
    </xf>
    <xf numFmtId="43" fontId="12" fillId="0" borderId="5" xfId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Z73"/>
  <sheetViews>
    <sheetView tabSelected="1" zoomScale="90" zoomScaleNormal="90" workbookViewId="0">
      <selection activeCell="W18" sqref="W18"/>
    </sheetView>
  </sheetViews>
  <sheetFormatPr defaultColWidth="10.76171875" defaultRowHeight="15" x14ac:dyDescent="0.2"/>
  <cols>
    <col min="3" max="3" width="36.05078125" customWidth="1"/>
    <col min="4" max="4" width="20.3125" style="1" customWidth="1"/>
    <col min="5" max="5" width="39.27734375" style="1" customWidth="1"/>
    <col min="6" max="6" width="19.7734375" style="1" customWidth="1"/>
    <col min="7" max="7" width="20.58203125" customWidth="1"/>
    <col min="8" max="8" width="35.6484375" customWidth="1"/>
    <col min="9" max="9" width="22.8671875" style="1" customWidth="1"/>
    <col min="10" max="10" width="13.31640625" style="1" bestFit="1" customWidth="1"/>
    <col min="11" max="11" width="15.6015625" customWidth="1"/>
    <col min="12" max="12" width="11.8359375" customWidth="1"/>
    <col min="13" max="13" width="22.8671875" style="1" customWidth="1"/>
    <col min="14" max="14" width="12.10546875" customWidth="1"/>
    <col min="15" max="15" width="13.046875" customWidth="1"/>
    <col min="16" max="16" width="12.375" customWidth="1"/>
    <col min="18" max="18" width="23.40625" customWidth="1"/>
    <col min="19" max="19" width="14.2578125" customWidth="1"/>
    <col min="20" max="20" width="13.31640625" bestFit="1" customWidth="1"/>
    <col min="23" max="23" width="22.328125" customWidth="1"/>
    <col min="25" max="25" width="13.31640625" bestFit="1" customWidth="1"/>
  </cols>
  <sheetData>
    <row r="3" spans="2:26" ht="15.75" thickBot="1" x14ac:dyDescent="0.25">
      <c r="K3" s="141"/>
      <c r="L3" s="141"/>
      <c r="M3" s="141"/>
      <c r="N3" s="141"/>
      <c r="O3" s="141"/>
      <c r="Q3" s="139"/>
      <c r="R3" s="139"/>
      <c r="S3" s="139"/>
      <c r="T3" s="139"/>
      <c r="U3" s="139"/>
    </row>
    <row r="4" spans="2:26" ht="27.75" customHeight="1" thickBot="1" x14ac:dyDescent="0.35">
      <c r="B4" s="24"/>
      <c r="C4" s="126" t="s">
        <v>41</v>
      </c>
      <c r="D4" s="127"/>
      <c r="E4" s="127"/>
      <c r="F4" s="127"/>
      <c r="G4" s="24"/>
      <c r="H4" s="112" t="s">
        <v>8</v>
      </c>
      <c r="I4" s="112"/>
      <c r="J4" s="112"/>
      <c r="K4" s="112"/>
      <c r="L4" s="24"/>
      <c r="M4" s="115" t="s">
        <v>9</v>
      </c>
      <c r="N4" s="115"/>
      <c r="O4" s="115"/>
      <c r="P4" s="115"/>
      <c r="Q4" s="60"/>
      <c r="R4" s="105" t="s">
        <v>102</v>
      </c>
      <c r="S4" s="105"/>
      <c r="T4" s="105"/>
      <c r="U4" s="105"/>
      <c r="W4" s="104" t="s">
        <v>109</v>
      </c>
      <c r="X4" s="104"/>
      <c r="Y4" s="104"/>
      <c r="Z4" s="104"/>
    </row>
    <row r="5" spans="2:26" ht="15.75" thickBot="1" x14ac:dyDescent="0.25">
      <c r="B5" s="25"/>
      <c r="C5" s="122" t="s">
        <v>0</v>
      </c>
      <c r="D5" s="123"/>
      <c r="E5" s="124" t="s">
        <v>36</v>
      </c>
      <c r="F5" s="125"/>
      <c r="G5" s="25"/>
      <c r="H5" s="27" t="s">
        <v>5</v>
      </c>
      <c r="I5" s="27" t="s">
        <v>84</v>
      </c>
      <c r="K5" s="18"/>
      <c r="L5" s="18"/>
      <c r="M5" s="19" t="s">
        <v>84</v>
      </c>
      <c r="N5" s="18"/>
      <c r="O5" s="18"/>
      <c r="P5" s="18"/>
      <c r="Q5" s="18"/>
      <c r="R5" s="18" t="s">
        <v>84</v>
      </c>
      <c r="S5" s="19"/>
      <c r="T5" s="18"/>
      <c r="U5" s="18"/>
      <c r="W5" t="s">
        <v>84</v>
      </c>
    </row>
    <row r="6" spans="2:26" ht="23.25" customHeight="1" x14ac:dyDescent="0.2">
      <c r="B6" s="25"/>
      <c r="C6" s="37" t="s">
        <v>14</v>
      </c>
      <c r="D6" s="34"/>
      <c r="E6" s="32" t="s">
        <v>2</v>
      </c>
      <c r="F6" s="26">
        <v>105700</v>
      </c>
      <c r="G6" s="30"/>
      <c r="H6" s="110" t="s">
        <v>85</v>
      </c>
      <c r="I6" s="72" t="s">
        <v>6</v>
      </c>
      <c r="J6" s="75">
        <f>D12</f>
        <v>78800</v>
      </c>
      <c r="K6" s="102">
        <f>J6-J7</f>
        <v>43500</v>
      </c>
      <c r="L6" s="74"/>
      <c r="M6" s="113" t="s">
        <v>15</v>
      </c>
      <c r="N6" s="80" t="s">
        <v>16</v>
      </c>
      <c r="O6" s="81">
        <f>F32</f>
        <v>420500</v>
      </c>
      <c r="P6" s="143">
        <f>O6/O7</f>
        <v>16.173076923076923</v>
      </c>
      <c r="Q6" s="142"/>
      <c r="R6" s="108" t="s">
        <v>103</v>
      </c>
      <c r="S6" s="95" t="s">
        <v>83</v>
      </c>
      <c r="T6" s="96">
        <f>F61</f>
        <v>2550</v>
      </c>
      <c r="U6" s="137">
        <f>T6/T7</f>
        <v>6.0642092746730084E-3</v>
      </c>
      <c r="W6" s="100" t="s">
        <v>110</v>
      </c>
      <c r="X6" s="88" t="s">
        <v>111</v>
      </c>
      <c r="Y6" s="89">
        <f>F10+F15</f>
        <v>105700</v>
      </c>
      <c r="Z6" s="102">
        <f>Y6/Y7</f>
        <v>0.73607242339832868</v>
      </c>
    </row>
    <row r="7" spans="2:26" ht="21.75" customHeight="1" thickBot="1" x14ac:dyDescent="0.25">
      <c r="B7" s="25"/>
      <c r="C7" s="38" t="s">
        <v>27</v>
      </c>
      <c r="D7" s="35">
        <v>20000</v>
      </c>
      <c r="E7" s="6" t="s">
        <v>37</v>
      </c>
      <c r="F7" s="6">
        <v>5650</v>
      </c>
      <c r="G7" s="25"/>
      <c r="H7" s="111"/>
      <c r="I7" s="29" t="s">
        <v>86</v>
      </c>
      <c r="J7" s="76">
        <f>F10</f>
        <v>35300</v>
      </c>
      <c r="K7" s="103"/>
      <c r="L7" s="74"/>
      <c r="M7" s="114"/>
      <c r="N7" s="82" t="s">
        <v>92</v>
      </c>
      <c r="O7" s="83">
        <f>D8</f>
        <v>26000</v>
      </c>
      <c r="P7" s="144"/>
      <c r="Q7" s="142"/>
      <c r="R7" s="109"/>
      <c r="S7" s="2" t="s">
        <v>10</v>
      </c>
      <c r="T7" s="97">
        <f>F32</f>
        <v>420500</v>
      </c>
      <c r="U7" s="138"/>
      <c r="W7" s="101"/>
      <c r="X7" s="20" t="s">
        <v>108</v>
      </c>
      <c r="Y7" s="94">
        <f>T16</f>
        <v>143600</v>
      </c>
      <c r="Z7" s="103"/>
    </row>
    <row r="8" spans="2:26" ht="15.75" thickBot="1" x14ac:dyDescent="0.25">
      <c r="B8" s="25"/>
      <c r="C8" s="38" t="s">
        <v>17</v>
      </c>
      <c r="D8" s="35">
        <v>26000</v>
      </c>
      <c r="E8" s="6" t="s">
        <v>38</v>
      </c>
      <c r="F8" s="6">
        <v>28200</v>
      </c>
      <c r="G8" s="25"/>
      <c r="H8" s="27"/>
      <c r="I8" s="27"/>
      <c r="K8" s="18"/>
      <c r="L8" s="18"/>
      <c r="M8" s="19"/>
      <c r="N8" s="18"/>
      <c r="O8" s="18"/>
      <c r="P8" s="18"/>
      <c r="Q8" s="18"/>
      <c r="R8" s="18"/>
      <c r="S8" s="18"/>
      <c r="T8" s="18"/>
      <c r="U8" s="18"/>
    </row>
    <row r="9" spans="2:26" ht="15.75" customHeight="1" x14ac:dyDescent="0.2">
      <c r="B9" s="25"/>
      <c r="C9" s="39" t="s">
        <v>28</v>
      </c>
      <c r="D9" s="35">
        <v>8600</v>
      </c>
      <c r="E9" s="6" t="s">
        <v>39</v>
      </c>
      <c r="F9" s="6">
        <v>1450</v>
      </c>
      <c r="G9" s="31"/>
      <c r="H9" s="110" t="s">
        <v>87</v>
      </c>
      <c r="I9" s="77" t="s">
        <v>6</v>
      </c>
      <c r="J9" s="78">
        <f>D12</f>
        <v>78800</v>
      </c>
      <c r="K9" s="137">
        <f>J9/J10</f>
        <v>2.2322946175637393</v>
      </c>
      <c r="L9" s="60"/>
      <c r="M9" s="116" t="s">
        <v>93</v>
      </c>
      <c r="N9" s="84" t="s">
        <v>94</v>
      </c>
      <c r="O9" s="85">
        <v>360</v>
      </c>
      <c r="P9" s="118">
        <f>O9/O10</f>
        <v>22.25921521997622</v>
      </c>
      <c r="Q9" s="18"/>
      <c r="R9" s="100" t="s">
        <v>104</v>
      </c>
      <c r="S9" s="88" t="s">
        <v>105</v>
      </c>
      <c r="T9" s="89">
        <f>T6</f>
        <v>2550</v>
      </c>
      <c r="U9" s="102">
        <f>T9/T10</f>
        <v>4.4270833333333336E-2</v>
      </c>
      <c r="W9" s="100" t="s">
        <v>112</v>
      </c>
      <c r="X9" s="88" t="s">
        <v>111</v>
      </c>
      <c r="Y9" s="89">
        <f>Y6</f>
        <v>105700</v>
      </c>
      <c r="Z9" s="102">
        <f>Y9/Y10</f>
        <v>0.90574121679520136</v>
      </c>
    </row>
    <row r="10" spans="2:26" ht="18.75" customHeight="1" thickBot="1" x14ac:dyDescent="0.25">
      <c r="B10" s="25"/>
      <c r="C10" s="39" t="s">
        <v>29</v>
      </c>
      <c r="D10" s="35">
        <v>-1200</v>
      </c>
      <c r="E10" s="33" t="s">
        <v>40</v>
      </c>
      <c r="F10" s="11">
        <f>F7+F8+F9</f>
        <v>35300</v>
      </c>
      <c r="G10" s="25"/>
      <c r="H10" s="111"/>
      <c r="I10" s="29" t="s">
        <v>88</v>
      </c>
      <c r="J10" s="79">
        <f>F10</f>
        <v>35300</v>
      </c>
      <c r="K10" s="138"/>
      <c r="L10" s="60"/>
      <c r="M10" s="117"/>
      <c r="N10" s="86" t="s">
        <v>15</v>
      </c>
      <c r="O10" s="87">
        <f>P6</f>
        <v>16.173076923076923</v>
      </c>
      <c r="P10" s="119"/>
      <c r="Q10" s="18"/>
      <c r="R10" s="101"/>
      <c r="S10" s="20" t="s">
        <v>47</v>
      </c>
      <c r="T10" s="94">
        <f>F17</f>
        <v>57600</v>
      </c>
      <c r="U10" s="103"/>
      <c r="W10" s="101"/>
      <c r="X10" s="20" t="s">
        <v>4</v>
      </c>
      <c r="Y10" s="94">
        <f>T13</f>
        <v>116700</v>
      </c>
      <c r="Z10" s="103"/>
    </row>
    <row r="11" spans="2:26" ht="15.75" thickBot="1" x14ac:dyDescent="0.25">
      <c r="B11" s="25"/>
      <c r="C11" s="40" t="s">
        <v>30</v>
      </c>
      <c r="D11" s="36">
        <v>25400</v>
      </c>
      <c r="E11" s="32" t="s">
        <v>42</v>
      </c>
      <c r="F11" s="5"/>
      <c r="G11" s="30"/>
      <c r="H11" s="27"/>
      <c r="I11" s="27"/>
      <c r="K11" s="18"/>
      <c r="L11" s="18"/>
      <c r="M11" s="19"/>
      <c r="N11" s="18"/>
      <c r="O11" s="18"/>
      <c r="P11" s="18"/>
      <c r="Q11" s="18"/>
      <c r="R11" s="18"/>
      <c r="S11" s="18"/>
      <c r="T11" s="18"/>
      <c r="U11" s="18"/>
    </row>
    <row r="12" spans="2:26" x14ac:dyDescent="0.2">
      <c r="B12" s="25"/>
      <c r="C12" s="41" t="s">
        <v>31</v>
      </c>
      <c r="D12" s="35">
        <f>D7+D8+D9+D11+D10</f>
        <v>78800</v>
      </c>
      <c r="E12" s="6" t="s">
        <v>43</v>
      </c>
      <c r="F12" s="8">
        <v>32000</v>
      </c>
      <c r="G12" s="25"/>
      <c r="H12" s="110" t="s">
        <v>89</v>
      </c>
      <c r="I12" s="72" t="s">
        <v>90</v>
      </c>
      <c r="J12" s="21">
        <f>D7+D8+D11</f>
        <v>71400</v>
      </c>
      <c r="K12" s="137">
        <f>J12/J13</f>
        <v>2.0226628895184136</v>
      </c>
      <c r="L12" s="18"/>
      <c r="M12" s="106" t="s">
        <v>95</v>
      </c>
      <c r="N12" s="88" t="s">
        <v>96</v>
      </c>
      <c r="O12" s="89">
        <f>D35</f>
        <v>90000</v>
      </c>
      <c r="P12" s="120">
        <f>O12/O13</f>
        <v>2.0293122886133035</v>
      </c>
      <c r="Q12" s="18"/>
      <c r="R12" s="100" t="s">
        <v>106</v>
      </c>
      <c r="S12" s="98" t="s">
        <v>83</v>
      </c>
      <c r="T12" s="89">
        <f>T6</f>
        <v>2550</v>
      </c>
      <c r="U12" s="102">
        <f>T12/T13</f>
        <v>2.1850899742930592E-2</v>
      </c>
      <c r="W12" s="100" t="s">
        <v>113</v>
      </c>
      <c r="X12" s="88" t="s">
        <v>3</v>
      </c>
      <c r="Y12" s="89">
        <f>F15</f>
        <v>70400</v>
      </c>
      <c r="Z12" s="102">
        <f>Y12/Y13</f>
        <v>0.66603595080416278</v>
      </c>
    </row>
    <row r="13" spans="2:26" ht="25.5" customHeight="1" thickBot="1" x14ac:dyDescent="0.25">
      <c r="B13" s="25"/>
      <c r="C13" s="41" t="s">
        <v>32</v>
      </c>
      <c r="D13" s="35"/>
      <c r="E13" s="6" t="s">
        <v>44</v>
      </c>
      <c r="F13" s="8">
        <v>6800</v>
      </c>
      <c r="G13" s="31"/>
      <c r="H13" s="111"/>
      <c r="I13" s="29" t="s">
        <v>86</v>
      </c>
      <c r="J13" s="22">
        <f>F10</f>
        <v>35300</v>
      </c>
      <c r="K13" s="138"/>
      <c r="L13" s="60"/>
      <c r="M13" s="107"/>
      <c r="N13" s="86" t="s">
        <v>21</v>
      </c>
      <c r="O13" s="90">
        <f>F70</f>
        <v>44350</v>
      </c>
      <c r="P13" s="121"/>
      <c r="Q13" s="18"/>
      <c r="R13" s="101"/>
      <c r="S13" s="99" t="s">
        <v>4</v>
      </c>
      <c r="T13" s="94">
        <f>F22</f>
        <v>116700</v>
      </c>
      <c r="U13" s="103"/>
      <c r="W13" s="101"/>
      <c r="X13" s="20" t="s">
        <v>111</v>
      </c>
      <c r="Y13" s="94">
        <f>Y6</f>
        <v>105700</v>
      </c>
      <c r="Z13" s="103"/>
    </row>
    <row r="14" spans="2:26" ht="21" customHeight="1" thickBot="1" x14ac:dyDescent="0.25">
      <c r="B14" s="25"/>
      <c r="C14" s="38" t="s">
        <v>33</v>
      </c>
      <c r="D14" s="35">
        <v>154000</v>
      </c>
      <c r="E14" s="6" t="s">
        <v>45</v>
      </c>
      <c r="F14" s="8">
        <v>31600</v>
      </c>
      <c r="G14" s="31"/>
      <c r="H14" s="27"/>
      <c r="I14" s="28"/>
      <c r="K14" s="74"/>
      <c r="L14" s="60"/>
      <c r="M14" s="61"/>
      <c r="N14" s="74"/>
      <c r="O14" s="73"/>
      <c r="P14" s="18"/>
      <c r="Q14" s="18"/>
      <c r="R14" s="18"/>
      <c r="S14" s="18"/>
      <c r="T14" s="18"/>
      <c r="U14" s="18"/>
    </row>
    <row r="15" spans="2:26" ht="15.75" thickBot="1" x14ac:dyDescent="0.25">
      <c r="B15" s="25"/>
      <c r="C15" s="38" t="s">
        <v>34</v>
      </c>
      <c r="D15" s="35">
        <v>-10400</v>
      </c>
      <c r="E15" s="33" t="s">
        <v>46</v>
      </c>
      <c r="F15" s="12">
        <f>F12+F13+F14</f>
        <v>70400</v>
      </c>
      <c r="G15" s="25"/>
      <c r="H15" s="110" t="s">
        <v>7</v>
      </c>
      <c r="I15" s="72" t="s">
        <v>91</v>
      </c>
      <c r="J15" s="21">
        <f>D7+D9</f>
        <v>28600</v>
      </c>
      <c r="K15" s="102">
        <f>J15/J16</f>
        <v>0.8101983002832861</v>
      </c>
      <c r="L15" s="18"/>
      <c r="M15" s="106" t="s">
        <v>97</v>
      </c>
      <c r="N15" s="91" t="s">
        <v>94</v>
      </c>
      <c r="O15" s="88">
        <v>360</v>
      </c>
      <c r="P15" s="102">
        <f>O15/O16</f>
        <v>177.39999999999998</v>
      </c>
      <c r="Q15" s="18"/>
      <c r="R15" s="100" t="s">
        <v>107</v>
      </c>
      <c r="S15" s="98" t="s">
        <v>83</v>
      </c>
      <c r="T15" s="89">
        <f>T6</f>
        <v>2550</v>
      </c>
      <c r="U15" s="102">
        <f>T15/T16</f>
        <v>1.7757660167130918E-2</v>
      </c>
      <c r="W15" s="100" t="s">
        <v>114</v>
      </c>
      <c r="X15" s="88" t="s">
        <v>78</v>
      </c>
      <c r="Y15" s="89">
        <f>F56</f>
        <v>1272</v>
      </c>
      <c r="Z15" s="102">
        <f>Y15/Y16</f>
        <v>9.7846153846153847E-2</v>
      </c>
    </row>
    <row r="16" spans="2:26" ht="28.5" customHeight="1" thickBot="1" x14ac:dyDescent="0.25">
      <c r="B16" s="25"/>
      <c r="C16" s="41" t="s">
        <v>35</v>
      </c>
      <c r="D16" s="35">
        <f>D14+D15</f>
        <v>143600</v>
      </c>
      <c r="E16" s="125" t="s">
        <v>4</v>
      </c>
      <c r="F16" s="128"/>
      <c r="G16" s="30"/>
      <c r="H16" s="111"/>
      <c r="I16" s="29" t="s">
        <v>86</v>
      </c>
      <c r="J16" s="22">
        <f>F10</f>
        <v>35300</v>
      </c>
      <c r="K16" s="103"/>
      <c r="L16" s="60"/>
      <c r="M16" s="107"/>
      <c r="N16" s="86" t="s">
        <v>95</v>
      </c>
      <c r="O16" s="92">
        <f>P12</f>
        <v>2.0293122886133035</v>
      </c>
      <c r="P16" s="103"/>
      <c r="Q16" s="18"/>
      <c r="R16" s="101"/>
      <c r="S16" s="99" t="s">
        <v>108</v>
      </c>
      <c r="T16" s="94">
        <f>D16</f>
        <v>143600</v>
      </c>
      <c r="U16" s="103"/>
      <c r="W16" s="101"/>
      <c r="X16" s="20" t="s">
        <v>26</v>
      </c>
      <c r="Y16" s="94">
        <f>F73</f>
        <v>13000</v>
      </c>
      <c r="Z16" s="103"/>
    </row>
    <row r="17" spans="2:21" ht="15.75" thickBot="1" x14ac:dyDescent="0.25">
      <c r="B17" s="25"/>
      <c r="C17" s="9"/>
      <c r="D17" s="35"/>
      <c r="E17" s="6" t="s">
        <v>47</v>
      </c>
      <c r="F17" s="6">
        <v>57600</v>
      </c>
      <c r="G17" s="25"/>
      <c r="H17" s="27"/>
      <c r="I17" s="27"/>
      <c r="K17" s="73"/>
      <c r="L17" s="60"/>
      <c r="M17" s="62"/>
      <c r="N17" s="74"/>
      <c r="O17" s="73"/>
      <c r="P17" s="18"/>
      <c r="Q17" s="18"/>
      <c r="R17" s="18"/>
      <c r="S17" s="18"/>
      <c r="T17" s="18"/>
      <c r="U17" s="18"/>
    </row>
    <row r="18" spans="2:21" ht="27.75" x14ac:dyDescent="0.2">
      <c r="B18" s="25"/>
      <c r="C18" s="7"/>
      <c r="D18" s="35"/>
      <c r="E18" s="6" t="s">
        <v>48</v>
      </c>
      <c r="F18" s="6">
        <v>31400</v>
      </c>
      <c r="G18" s="25"/>
      <c r="H18" s="27"/>
      <c r="I18" s="27"/>
      <c r="M18" s="106" t="s">
        <v>98</v>
      </c>
      <c r="N18" s="91" t="s">
        <v>99</v>
      </c>
      <c r="O18" s="89">
        <f>F70</f>
        <v>44350</v>
      </c>
      <c r="P18" s="102">
        <f>O18/O19</f>
        <v>0.80271493212669687</v>
      </c>
    </row>
    <row r="19" spans="2:21" ht="28.5" thickBot="1" x14ac:dyDescent="0.25">
      <c r="B19" s="25"/>
      <c r="C19" s="7"/>
      <c r="D19" s="35"/>
      <c r="E19" s="6" t="s">
        <v>49</v>
      </c>
      <c r="F19" s="6">
        <v>19150</v>
      </c>
      <c r="G19" s="25"/>
      <c r="H19" s="27"/>
      <c r="I19" s="27"/>
      <c r="M19" s="107"/>
      <c r="N19" s="93" t="s">
        <v>17</v>
      </c>
      <c r="O19" s="94">
        <f>D70</f>
        <v>55250</v>
      </c>
      <c r="P19" s="103"/>
    </row>
    <row r="20" spans="2:21" ht="15.75" thickBot="1" x14ac:dyDescent="0.25">
      <c r="B20" s="25"/>
      <c r="C20" s="7"/>
      <c r="D20" s="35"/>
      <c r="E20" s="6" t="s">
        <v>50</v>
      </c>
      <c r="F20" s="6">
        <v>6000</v>
      </c>
      <c r="G20" s="25"/>
      <c r="H20" s="27"/>
      <c r="I20" s="27"/>
    </row>
    <row r="21" spans="2:21" ht="27.75" x14ac:dyDescent="0.2">
      <c r="B21" s="25"/>
      <c r="C21" s="7"/>
      <c r="D21" s="35"/>
      <c r="E21" s="6" t="s">
        <v>51</v>
      </c>
      <c r="F21" s="6">
        <v>2550</v>
      </c>
      <c r="G21" s="31"/>
      <c r="H21" s="27"/>
      <c r="I21" s="28"/>
      <c r="M21" s="106" t="s">
        <v>100</v>
      </c>
      <c r="N21" s="91" t="s">
        <v>101</v>
      </c>
      <c r="O21" s="89">
        <f>F41</f>
        <v>170000</v>
      </c>
      <c r="P21" s="102">
        <f>O21/O22</f>
        <v>2.8333333333333335</v>
      </c>
    </row>
    <row r="22" spans="2:21" ht="28.5" thickBot="1" x14ac:dyDescent="0.25">
      <c r="B22" s="25"/>
      <c r="C22" s="7"/>
      <c r="D22" s="35"/>
      <c r="E22" s="23" t="s">
        <v>4</v>
      </c>
      <c r="F22" s="6">
        <f>F17+F18+F19+F20+F21</f>
        <v>116700</v>
      </c>
      <c r="G22" s="25"/>
      <c r="H22" s="27"/>
      <c r="I22" s="27"/>
      <c r="M22" s="107"/>
      <c r="N22" s="93" t="s">
        <v>22</v>
      </c>
      <c r="O22" s="94">
        <f>D73</f>
        <v>60000</v>
      </c>
      <c r="P22" s="103"/>
    </row>
    <row r="23" spans="2:21" ht="15.75" thickBot="1" x14ac:dyDescent="0.25">
      <c r="B23" s="25"/>
      <c r="C23" s="42" t="s">
        <v>1</v>
      </c>
      <c r="D23" s="35">
        <f>D12+D16</f>
        <v>222400</v>
      </c>
      <c r="E23" s="4" t="s">
        <v>52</v>
      </c>
      <c r="F23" s="6">
        <f>F10+F15+F22</f>
        <v>222400</v>
      </c>
      <c r="G23" s="31"/>
      <c r="H23" s="28"/>
      <c r="I23" s="28"/>
    </row>
    <row r="24" spans="2:21" ht="16.5" thickTop="1" thickBot="1" x14ac:dyDescent="0.25">
      <c r="B24" s="25"/>
      <c r="C24" s="10"/>
      <c r="D24" s="11"/>
      <c r="E24" s="11"/>
      <c r="F24" s="11"/>
      <c r="G24" s="25"/>
      <c r="H24" s="27"/>
      <c r="I24" s="27"/>
    </row>
    <row r="26" spans="2:21" ht="15.75" thickBot="1" x14ac:dyDescent="0.25"/>
    <row r="27" spans="2:21" ht="27.75" customHeight="1" x14ac:dyDescent="0.3">
      <c r="C27" s="129" t="s">
        <v>53</v>
      </c>
      <c r="D27" s="130"/>
      <c r="E27" s="130"/>
      <c r="F27" s="131"/>
    </row>
    <row r="28" spans="2:21" x14ac:dyDescent="0.2">
      <c r="C28" s="132" t="s">
        <v>54</v>
      </c>
      <c r="D28" s="133"/>
      <c r="E28" s="133"/>
      <c r="F28" s="45">
        <v>500000</v>
      </c>
      <c r="G28" s="43"/>
      <c r="H28" s="43"/>
      <c r="I28" s="3"/>
      <c r="J28" s="3"/>
    </row>
    <row r="29" spans="2:21" x14ac:dyDescent="0.2">
      <c r="C29" s="13" t="s">
        <v>55</v>
      </c>
      <c r="D29" s="14"/>
      <c r="E29" s="14"/>
      <c r="F29" s="15"/>
      <c r="G29" s="25"/>
      <c r="H29" s="25"/>
    </row>
    <row r="30" spans="2:21" x14ac:dyDescent="0.2">
      <c r="C30" s="13" t="s">
        <v>56</v>
      </c>
      <c r="D30" s="54"/>
      <c r="E30" s="54">
        <v>44500</v>
      </c>
      <c r="F30" s="54"/>
      <c r="G30" s="25"/>
      <c r="H30" s="25"/>
    </row>
    <row r="31" spans="2:21" x14ac:dyDescent="0.2">
      <c r="C31" s="13" t="s">
        <v>57</v>
      </c>
      <c r="D31" s="55"/>
      <c r="E31" s="54">
        <v>35000</v>
      </c>
      <c r="F31" s="54">
        <v>79500</v>
      </c>
      <c r="G31" s="25"/>
      <c r="H31" s="27"/>
    </row>
    <row r="32" spans="2:21" x14ac:dyDescent="0.2">
      <c r="C32" s="13" t="s">
        <v>10</v>
      </c>
      <c r="D32" s="55"/>
      <c r="E32" s="54"/>
      <c r="F32" s="54">
        <v>420500</v>
      </c>
      <c r="G32" s="25"/>
      <c r="H32" s="27"/>
    </row>
    <row r="33" spans="3:8" ht="15.75" thickBot="1" x14ac:dyDescent="0.25">
      <c r="C33" s="46" t="s">
        <v>58</v>
      </c>
      <c r="D33" s="55"/>
      <c r="E33" s="54"/>
      <c r="F33" s="54"/>
      <c r="G33" s="25"/>
      <c r="H33" s="28"/>
    </row>
    <row r="34" spans="3:8" ht="15.75" thickTop="1" x14ac:dyDescent="0.2">
      <c r="C34" s="13" t="s">
        <v>12</v>
      </c>
      <c r="D34" s="55"/>
      <c r="E34" s="54">
        <v>100000</v>
      </c>
      <c r="F34" s="54"/>
      <c r="G34" s="25"/>
      <c r="H34" s="27"/>
    </row>
    <row r="35" spans="3:8" x14ac:dyDescent="0.2">
      <c r="C35" s="13" t="s">
        <v>59</v>
      </c>
      <c r="D35" s="56">
        <v>90000</v>
      </c>
      <c r="E35" s="54"/>
      <c r="F35" s="54"/>
      <c r="G35" s="25"/>
      <c r="H35" s="27"/>
    </row>
    <row r="36" spans="3:8" x14ac:dyDescent="0.2">
      <c r="C36" s="13" t="s">
        <v>60</v>
      </c>
      <c r="D36" s="55">
        <v>10000</v>
      </c>
      <c r="E36" s="54"/>
      <c r="F36" s="54"/>
      <c r="G36" s="25"/>
      <c r="H36" s="27"/>
    </row>
    <row r="37" spans="3:8" x14ac:dyDescent="0.2">
      <c r="C37" s="13" t="s">
        <v>61</v>
      </c>
      <c r="D37" s="57">
        <v>100000</v>
      </c>
      <c r="E37" s="54"/>
      <c r="F37" s="54"/>
      <c r="G37" s="25"/>
      <c r="H37" s="28"/>
    </row>
    <row r="38" spans="3:8" x14ac:dyDescent="0.2">
      <c r="C38" s="13" t="s">
        <v>62</v>
      </c>
      <c r="D38" s="55">
        <v>10000</v>
      </c>
      <c r="E38" s="54">
        <v>90000</v>
      </c>
      <c r="F38" s="54"/>
      <c r="G38" s="25"/>
      <c r="H38" s="27"/>
    </row>
    <row r="39" spans="3:8" x14ac:dyDescent="0.2">
      <c r="C39" s="13" t="s">
        <v>63</v>
      </c>
      <c r="D39" s="58"/>
      <c r="E39" s="54">
        <v>190000</v>
      </c>
      <c r="F39" s="54"/>
      <c r="G39" s="25"/>
      <c r="H39" s="27"/>
    </row>
    <row r="40" spans="3:8" x14ac:dyDescent="0.2">
      <c r="C40" s="13" t="s">
        <v>13</v>
      </c>
      <c r="D40" s="54"/>
      <c r="E40" s="54">
        <v>20000</v>
      </c>
      <c r="F40" s="54"/>
      <c r="G40" s="25"/>
      <c r="H40" s="27"/>
    </row>
    <row r="41" spans="3:8" x14ac:dyDescent="0.2">
      <c r="C41" s="13" t="s">
        <v>11</v>
      </c>
      <c r="D41" s="54"/>
      <c r="E41" s="54"/>
      <c r="F41" s="54">
        <v>170000</v>
      </c>
      <c r="G41" s="25"/>
      <c r="H41" s="27"/>
    </row>
    <row r="42" spans="3:8" ht="15.75" thickBot="1" x14ac:dyDescent="0.25">
      <c r="C42" s="47" t="s">
        <v>64</v>
      </c>
      <c r="D42" s="54"/>
      <c r="E42" s="54"/>
      <c r="F42" s="54">
        <v>250500</v>
      </c>
      <c r="G42" s="25"/>
      <c r="H42" s="27"/>
    </row>
    <row r="43" spans="3:8" x14ac:dyDescent="0.2">
      <c r="C43" s="53" t="s">
        <v>65</v>
      </c>
      <c r="D43" s="54"/>
      <c r="E43" s="54"/>
      <c r="F43" s="54"/>
      <c r="G43" s="25"/>
      <c r="H43" s="27"/>
    </row>
    <row r="44" spans="3:8" ht="15.75" thickBot="1" x14ac:dyDescent="0.25">
      <c r="C44" s="48" t="s">
        <v>66</v>
      </c>
      <c r="D44" s="54"/>
      <c r="E44" s="54"/>
      <c r="F44" s="54"/>
      <c r="G44" s="25"/>
      <c r="H44" s="27"/>
    </row>
    <row r="45" spans="3:8" ht="15.75" thickTop="1" x14ac:dyDescent="0.2">
      <c r="C45" s="13" t="s">
        <v>67</v>
      </c>
      <c r="D45" s="54">
        <v>67600</v>
      </c>
      <c r="E45" s="54"/>
      <c r="F45" s="54"/>
      <c r="G45" s="25"/>
      <c r="H45" s="27"/>
    </row>
    <row r="46" spans="3:8" x14ac:dyDescent="0.2">
      <c r="C46" s="13" t="s">
        <v>68</v>
      </c>
      <c r="D46" s="54">
        <v>40000</v>
      </c>
      <c r="E46" s="54"/>
      <c r="F46" s="54"/>
      <c r="G46" s="25"/>
      <c r="H46" s="27"/>
    </row>
    <row r="47" spans="3:8" x14ac:dyDescent="0.2">
      <c r="C47" s="13" t="s">
        <v>69</v>
      </c>
      <c r="D47" s="59">
        <v>25000</v>
      </c>
      <c r="E47" s="54"/>
      <c r="F47" s="54"/>
      <c r="G47" s="25"/>
      <c r="H47" s="27"/>
    </row>
    <row r="48" spans="3:8" x14ac:dyDescent="0.2">
      <c r="C48" s="13" t="s">
        <v>70</v>
      </c>
      <c r="D48" s="54">
        <v>40000</v>
      </c>
      <c r="E48" s="54"/>
      <c r="F48" s="54"/>
      <c r="G48" s="25"/>
      <c r="H48" s="27"/>
    </row>
    <row r="49" spans="3:8" x14ac:dyDescent="0.2">
      <c r="C49" s="13" t="s">
        <v>71</v>
      </c>
      <c r="D49" s="54">
        <v>8500</v>
      </c>
      <c r="E49" s="54"/>
      <c r="F49" s="54"/>
      <c r="G49" s="25"/>
      <c r="H49" s="27"/>
    </row>
    <row r="50" spans="3:8" x14ac:dyDescent="0.2">
      <c r="C50" s="13" t="s">
        <v>72</v>
      </c>
      <c r="D50" s="54">
        <v>9000</v>
      </c>
      <c r="E50" s="54">
        <v>190100</v>
      </c>
      <c r="F50" s="54"/>
      <c r="G50" s="25"/>
      <c r="H50" s="27"/>
    </row>
    <row r="51" spans="3:8" ht="15.75" thickBot="1" x14ac:dyDescent="0.25">
      <c r="C51" s="49" t="s">
        <v>73</v>
      </c>
      <c r="D51" s="54"/>
      <c r="E51" s="54"/>
      <c r="F51" s="54"/>
      <c r="G51" s="25"/>
      <c r="H51" s="27"/>
    </row>
    <row r="52" spans="3:8" ht="15.75" thickTop="1" x14ac:dyDescent="0.2">
      <c r="C52" s="13" t="s">
        <v>74</v>
      </c>
      <c r="D52" s="54">
        <v>39999</v>
      </c>
      <c r="E52" s="54"/>
      <c r="F52" s="54"/>
      <c r="G52" s="25"/>
      <c r="H52" s="27"/>
    </row>
    <row r="53" spans="3:8" x14ac:dyDescent="0.2">
      <c r="C53" s="13" t="s">
        <v>75</v>
      </c>
      <c r="D53" s="54">
        <v>12129</v>
      </c>
      <c r="E53" s="54"/>
      <c r="F53" s="54"/>
      <c r="G53" s="25"/>
      <c r="H53" s="27"/>
    </row>
    <row r="54" spans="3:8" x14ac:dyDescent="0.2">
      <c r="C54" s="13" t="s">
        <v>76</v>
      </c>
      <c r="D54" s="54">
        <v>4000</v>
      </c>
      <c r="E54" s="54"/>
      <c r="F54" s="54"/>
      <c r="G54" s="25"/>
      <c r="H54" s="27"/>
    </row>
    <row r="55" spans="3:8" x14ac:dyDescent="0.2">
      <c r="C55" s="13" t="s">
        <v>77</v>
      </c>
      <c r="D55" s="54">
        <v>3000</v>
      </c>
      <c r="E55" s="54">
        <v>59128</v>
      </c>
      <c r="F55" s="54">
        <v>249228</v>
      </c>
      <c r="G55" s="25"/>
      <c r="H55" s="27"/>
    </row>
    <row r="56" spans="3:8" x14ac:dyDescent="0.2">
      <c r="C56" s="50" t="s">
        <v>78</v>
      </c>
      <c r="D56" s="54"/>
      <c r="E56" s="54"/>
      <c r="F56" s="54">
        <f>F42-F55</f>
        <v>1272</v>
      </c>
      <c r="G56" s="44"/>
      <c r="H56" s="27"/>
    </row>
    <row r="57" spans="3:8" ht="15.75" thickBot="1" x14ac:dyDescent="0.25">
      <c r="C57" s="51" t="s">
        <v>79</v>
      </c>
      <c r="D57" s="54"/>
      <c r="E57" s="54"/>
      <c r="F57" s="54"/>
      <c r="G57" s="25"/>
      <c r="H57" s="27"/>
    </row>
    <row r="58" spans="3:8" ht="15.75" thickTop="1" x14ac:dyDescent="0.2">
      <c r="C58" s="13" t="s">
        <v>80</v>
      </c>
      <c r="D58" s="54"/>
      <c r="E58" s="54">
        <v>2728</v>
      </c>
      <c r="F58" s="54">
        <v>2728</v>
      </c>
      <c r="G58" s="25"/>
      <c r="H58" s="27"/>
    </row>
    <row r="59" spans="3:8" x14ac:dyDescent="0.2">
      <c r="C59" s="13" t="s">
        <v>81</v>
      </c>
      <c r="D59" s="54"/>
      <c r="E59" s="54"/>
      <c r="F59" s="54">
        <f>F58+F56</f>
        <v>4000</v>
      </c>
      <c r="G59" s="25"/>
      <c r="H59" s="27"/>
    </row>
    <row r="60" spans="3:8" x14ac:dyDescent="0.2">
      <c r="C60" s="13" t="s">
        <v>82</v>
      </c>
      <c r="D60" s="54"/>
      <c r="E60" s="54"/>
      <c r="F60" s="54">
        <v>1450</v>
      </c>
      <c r="G60" s="25"/>
      <c r="H60" s="27"/>
    </row>
    <row r="61" spans="3:8" x14ac:dyDescent="0.2">
      <c r="C61" s="50" t="s">
        <v>83</v>
      </c>
      <c r="D61" s="14"/>
      <c r="E61" s="14"/>
      <c r="F61" s="15">
        <f>F59-F60</f>
        <v>2550</v>
      </c>
      <c r="G61" s="25"/>
      <c r="H61" s="27"/>
    </row>
    <row r="62" spans="3:8" x14ac:dyDescent="0.2">
      <c r="C62" s="13"/>
      <c r="D62" s="14"/>
      <c r="E62" s="14"/>
      <c r="F62" s="15"/>
      <c r="G62" s="25"/>
      <c r="H62" s="27"/>
    </row>
    <row r="63" spans="3:8" ht="15.75" thickBot="1" x14ac:dyDescent="0.25">
      <c r="C63" s="16"/>
      <c r="D63" s="17"/>
      <c r="E63" s="17"/>
      <c r="F63" s="52"/>
      <c r="G63" s="25"/>
      <c r="H63" s="27"/>
    </row>
    <row r="64" spans="3:8" x14ac:dyDescent="0.2">
      <c r="D64" s="27"/>
      <c r="E64" s="27"/>
      <c r="F64" s="27"/>
      <c r="G64" s="25"/>
      <c r="H64" s="27"/>
    </row>
    <row r="65" spans="3:8" x14ac:dyDescent="0.2">
      <c r="D65" s="27"/>
      <c r="E65" s="27"/>
      <c r="F65" s="27"/>
      <c r="G65" s="25"/>
      <c r="H65" s="27"/>
    </row>
    <row r="66" spans="3:8" ht="27.75" customHeight="1" thickBot="1" x14ac:dyDescent="0.25">
      <c r="D66" s="140"/>
      <c r="E66" s="140"/>
      <c r="F66" s="140"/>
      <c r="G66" s="31"/>
      <c r="H66" s="28"/>
    </row>
    <row r="67" spans="3:8" ht="15.75" thickBot="1" x14ac:dyDescent="0.25">
      <c r="C67" s="134" t="s">
        <v>18</v>
      </c>
      <c r="D67" s="135"/>
      <c r="E67" s="135"/>
      <c r="F67" s="136"/>
      <c r="G67" s="25"/>
      <c r="H67" s="27"/>
    </row>
    <row r="68" spans="3:8" x14ac:dyDescent="0.2">
      <c r="C68" s="63" t="s">
        <v>19</v>
      </c>
      <c r="D68" s="64">
        <v>68500</v>
      </c>
      <c r="E68" s="65" t="s">
        <v>19</v>
      </c>
      <c r="F68" s="64">
        <v>48700</v>
      </c>
      <c r="G68" s="25"/>
      <c r="H68" s="27"/>
    </row>
    <row r="69" spans="3:8" x14ac:dyDescent="0.2">
      <c r="C69" s="66" t="s">
        <v>20</v>
      </c>
      <c r="D69" s="67">
        <v>42000</v>
      </c>
      <c r="E69" s="68" t="s">
        <v>20</v>
      </c>
      <c r="F69" s="67">
        <v>40000</v>
      </c>
      <c r="G69" s="25"/>
      <c r="H69" s="27"/>
    </row>
    <row r="70" spans="3:8" ht="15.75" thickBot="1" x14ac:dyDescent="0.25">
      <c r="C70" s="69" t="s">
        <v>23</v>
      </c>
      <c r="D70" s="70">
        <f>(D68+D69)/2</f>
        <v>55250</v>
      </c>
      <c r="E70" s="71" t="s">
        <v>21</v>
      </c>
      <c r="F70" s="70">
        <f>(F68+F69)/2</f>
        <v>44350</v>
      </c>
      <c r="G70" s="25"/>
      <c r="H70" s="27"/>
    </row>
    <row r="71" spans="3:8" x14ac:dyDescent="0.2">
      <c r="C71" s="63" t="s">
        <v>12</v>
      </c>
      <c r="D71" s="64">
        <f>E34</f>
        <v>100000</v>
      </c>
      <c r="E71" s="65" t="s">
        <v>24</v>
      </c>
      <c r="F71" s="64">
        <v>25000</v>
      </c>
      <c r="G71" s="31"/>
      <c r="H71" s="28"/>
    </row>
    <row r="72" spans="3:8" x14ac:dyDescent="0.2">
      <c r="C72" s="66" t="s">
        <v>13</v>
      </c>
      <c r="D72" s="67">
        <f>E40</f>
        <v>20000</v>
      </c>
      <c r="E72" s="68" t="s">
        <v>25</v>
      </c>
      <c r="F72" s="67">
        <v>12000</v>
      </c>
      <c r="G72" s="25"/>
      <c r="H72" s="25"/>
    </row>
    <row r="73" spans="3:8" ht="15.75" thickBot="1" x14ac:dyDescent="0.25">
      <c r="C73" s="69" t="s">
        <v>22</v>
      </c>
      <c r="D73" s="70">
        <f>(D71+D72)/2</f>
        <v>60000</v>
      </c>
      <c r="E73" s="71" t="s">
        <v>26</v>
      </c>
      <c r="F73" s="70">
        <f>F71-F72</f>
        <v>13000</v>
      </c>
    </row>
  </sheetData>
  <mergeCells count="51">
    <mergeCell ref="Q3:U3"/>
    <mergeCell ref="D66:F66"/>
    <mergeCell ref="K3:O3"/>
    <mergeCell ref="Q6:Q7"/>
    <mergeCell ref="K6:K7"/>
    <mergeCell ref="K9:K10"/>
    <mergeCell ref="U6:U7"/>
    <mergeCell ref="P6:P7"/>
    <mergeCell ref="C28:E28"/>
    <mergeCell ref="C67:F67"/>
    <mergeCell ref="H6:H7"/>
    <mergeCell ref="H9:H10"/>
    <mergeCell ref="K12:K13"/>
    <mergeCell ref="C5:D5"/>
    <mergeCell ref="E5:F5"/>
    <mergeCell ref="C4:F4"/>
    <mergeCell ref="E16:F16"/>
    <mergeCell ref="C27:F27"/>
    <mergeCell ref="H12:H13"/>
    <mergeCell ref="K15:K16"/>
    <mergeCell ref="H15:H16"/>
    <mergeCell ref="H4:K4"/>
    <mergeCell ref="M6:M7"/>
    <mergeCell ref="M4:P4"/>
    <mergeCell ref="M9:M10"/>
    <mergeCell ref="P9:P10"/>
    <mergeCell ref="P12:P13"/>
    <mergeCell ref="M12:M13"/>
    <mergeCell ref="M15:M16"/>
    <mergeCell ref="P15:P16"/>
    <mergeCell ref="M18:M19"/>
    <mergeCell ref="P18:P19"/>
    <mergeCell ref="M21:M22"/>
    <mergeCell ref="P21:P22"/>
    <mergeCell ref="R6:R7"/>
    <mergeCell ref="R15:R16"/>
    <mergeCell ref="R12:R13"/>
    <mergeCell ref="U12:U13"/>
    <mergeCell ref="U9:U10"/>
    <mergeCell ref="U15:U16"/>
    <mergeCell ref="W4:Z4"/>
    <mergeCell ref="W9:W10"/>
    <mergeCell ref="Z9:Z10"/>
    <mergeCell ref="R4:U4"/>
    <mergeCell ref="R9:R10"/>
    <mergeCell ref="W12:W13"/>
    <mergeCell ref="Z12:Z13"/>
    <mergeCell ref="W15:W16"/>
    <mergeCell ref="Z15:Z16"/>
    <mergeCell ref="W6:W7"/>
    <mergeCell ref="Z6:Z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Enrique Padilla Argüello</dc:creator>
  <cp:lastModifiedBy>matcha</cp:lastModifiedBy>
  <dcterms:created xsi:type="dcterms:W3CDTF">2022-10-11T00:18:03Z</dcterms:created>
  <dcterms:modified xsi:type="dcterms:W3CDTF">2022-10-24T21:57:54Z</dcterms:modified>
</cp:coreProperties>
</file>