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8964"/>
  </bookViews>
  <sheets>
    <sheet name="TAREA PASTELERI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2" l="1"/>
  <c r="C15" i="2"/>
  <c r="C16" i="2"/>
  <c r="F15" i="2"/>
  <c r="AA42" i="2"/>
  <c r="F16" i="2"/>
  <c r="AC16" i="2" l="1"/>
  <c r="K42" i="2"/>
  <c r="C24" i="2" l="1"/>
  <c r="E29" i="2" s="1"/>
  <c r="AC20" i="2"/>
  <c r="AC21" i="2"/>
  <c r="AC18" i="2"/>
  <c r="AC19" i="2"/>
  <c r="AC17" i="2"/>
  <c r="AC24" i="2"/>
  <c r="AC25" i="2"/>
  <c r="AC26" i="2"/>
  <c r="AC27" i="2"/>
  <c r="AC28" i="2"/>
  <c r="AC35" i="2"/>
  <c r="AC36" i="2"/>
  <c r="AC40" i="2"/>
  <c r="AC41" i="2"/>
  <c r="AC32" i="2"/>
  <c r="AC33" i="2"/>
  <c r="AC34" i="2"/>
  <c r="AB42" i="2"/>
  <c r="AC39" i="2"/>
  <c r="AC38" i="2"/>
  <c r="AC37" i="2"/>
  <c r="AC31" i="2"/>
  <c r="AC30" i="2"/>
  <c r="AC29" i="2"/>
  <c r="AC23" i="2"/>
  <c r="AC22" i="2"/>
  <c r="AC15" i="2"/>
  <c r="AC14" i="2"/>
  <c r="AC13" i="2"/>
  <c r="AC12" i="2"/>
  <c r="AC11" i="2"/>
  <c r="L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U40" i="2"/>
  <c r="S4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2" i="2"/>
  <c r="U33" i="2"/>
  <c r="U34" i="2"/>
  <c r="U35" i="2"/>
  <c r="U36" i="2"/>
  <c r="U37" i="2"/>
  <c r="U38" i="2"/>
  <c r="U39" i="2"/>
  <c r="U41" i="2"/>
  <c r="U12" i="2"/>
  <c r="U11" i="2"/>
  <c r="T42" i="2"/>
  <c r="C30" i="2"/>
  <c r="F24" i="2"/>
  <c r="F29" i="2" s="1"/>
  <c r="D30" i="2"/>
  <c r="C29" i="2" l="1"/>
  <c r="C25" i="2"/>
  <c r="E30" i="2" s="1"/>
  <c r="F25" i="2"/>
  <c r="F30" i="2" s="1"/>
  <c r="U42" i="2"/>
  <c r="M42" i="2"/>
  <c r="AC42" i="2"/>
  <c r="D29" i="2"/>
</calcChain>
</file>

<file path=xl/sharedStrings.xml><?xml version="1.0" encoding="utf-8"?>
<sst xmlns="http://schemas.openxmlformats.org/spreadsheetml/2006/main" count="62" uniqueCount="28">
  <si>
    <t>GANANCIA</t>
  </si>
  <si>
    <t>PUNTO DE EQUILIBRIO</t>
  </si>
  <si>
    <t>VENTA REAL</t>
  </si>
  <si>
    <t>DIFERENCIA</t>
  </si>
  <si>
    <t>cantidad diaria</t>
  </si>
  <si>
    <t>cantidad mes</t>
  </si>
  <si>
    <t>cvu</t>
  </si>
  <si>
    <t>costos fijos</t>
  </si>
  <si>
    <t>cantidad</t>
  </si>
  <si>
    <t>precio</t>
  </si>
  <si>
    <t>ganancia</t>
  </si>
  <si>
    <t>G= pq - cf -(cvu)q</t>
  </si>
  <si>
    <t>G= pq - cf - (cvu)q</t>
  </si>
  <si>
    <t>PASTELES AL DÍA</t>
  </si>
  <si>
    <t>PASTELES AL MES</t>
  </si>
  <si>
    <t>TOTAL ALCANZADO</t>
  </si>
  <si>
    <t>GANANCIA $7,500</t>
  </si>
  <si>
    <t>GANANCIA $22,500</t>
  </si>
  <si>
    <t>GANANCIA $55,000</t>
  </si>
  <si>
    <t>TIENDA DE PASTELES</t>
  </si>
  <si>
    <t>PV: $300</t>
  </si>
  <si>
    <t>CF: $45,000</t>
  </si>
  <si>
    <t>CVU: $120</t>
  </si>
  <si>
    <t>1. Si se trabajan 30 días al mes, ¿Cuántas se tienen que hacer para, estar en el punto de equilibrio y para obtener una ganancia de A) $7,500, B) $22,500 y C) $55,000.</t>
  </si>
  <si>
    <t>ABRIL</t>
  </si>
  <si>
    <t>ABIRL</t>
  </si>
  <si>
    <t>PASTELES DIARIAS</t>
  </si>
  <si>
    <t>PASTELES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</si>
</sst>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5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DFC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top" wrapText="1"/>
    </xf>
    <xf numFmtId="164" fontId="0" fillId="0" borderId="0" xfId="0" applyNumberFormat="1" applyBorder="1"/>
    <xf numFmtId="44" fontId="0" fillId="0" borderId="9" xfId="2" applyFont="1" applyBorder="1"/>
    <xf numFmtId="44" fontId="0" fillId="0" borderId="5" xfId="2" applyFont="1" applyBorder="1"/>
    <xf numFmtId="164" fontId="0" fillId="0" borderId="3" xfId="0" applyNumberFormat="1" applyBorder="1"/>
    <xf numFmtId="164" fontId="0" fillId="0" borderId="10" xfId="0" applyNumberFormat="1" applyBorder="1"/>
    <xf numFmtId="164" fontId="0" fillId="0" borderId="1" xfId="0" applyNumberFormat="1" applyBorder="1"/>
    <xf numFmtId="0" fontId="0" fillId="0" borderId="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0" applyFill="1" applyBorder="1"/>
    <xf numFmtId="44" fontId="0" fillId="0" borderId="3" xfId="2" applyFont="1" applyFill="1" applyBorder="1"/>
    <xf numFmtId="0" fontId="0" fillId="0" borderId="2" xfId="0" applyFill="1" applyBorder="1"/>
    <xf numFmtId="164" fontId="0" fillId="0" borderId="1" xfId="1" applyNumberFormat="1" applyFont="1" applyFill="1" applyBorder="1"/>
    <xf numFmtId="43" fontId="0" fillId="0" borderId="3" xfId="1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/>
    <xf numFmtId="0" fontId="0" fillId="0" borderId="19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 wrapText="1"/>
    </xf>
    <xf numFmtId="0" fontId="0" fillId="6" borderId="4" xfId="0" applyFill="1" applyBorder="1"/>
    <xf numFmtId="164" fontId="0" fillId="6" borderId="3" xfId="1" applyNumberFormat="1" applyFont="1" applyFill="1" applyBorder="1"/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D501"/>
      <color rgb="FFCDACE6"/>
      <color rgb="FFCCEDFC"/>
      <color rgb="FFFFB001"/>
      <color rgb="FF8DD787"/>
      <color rgb="FFFF8001"/>
      <color rgb="FFFF74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$7,500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PASTELERIA'!$K$10</c:f>
              <c:strCache>
                <c:ptCount val="1"/>
                <c:pt idx="0">
                  <c:v>PASTELES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PASTELERIA'!$R$11:$R$41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PASTELERIA'!$K$11:$K$41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PASTELERIA'!$L$10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PASTELERIA'!$R$11:$R$41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PASTELERIA'!$L$11:$L$41</c:f>
              <c:numCache>
                <c:formatCode>General</c:formatCode>
                <c:ptCount val="31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>
                  <c:v>12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14</c:v>
                </c:pt>
                <c:pt idx="3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64480"/>
        <c:axId val="262230752"/>
      </c:lineChart>
      <c:catAx>
        <c:axId val="86564480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2230752"/>
        <c:crosses val="autoZero"/>
        <c:auto val="1"/>
        <c:lblAlgn val="ctr"/>
        <c:lblOffset val="100"/>
        <c:noMultiLvlLbl val="0"/>
      </c:catAx>
      <c:valAx>
        <c:axId val="262230752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564480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$22,500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PASTELERIA'!$S$10</c:f>
              <c:strCache>
                <c:ptCount val="1"/>
                <c:pt idx="0">
                  <c:v>PASTELES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PASTELERIA'!$R$11:$R$41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PASTELERIA'!$S$11:$S$41</c:f>
              <c:numCache>
                <c:formatCode>General</c:formatCode>
                <c:ptCount val="3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PASTELERIA'!$T$10</c:f>
              <c:strCache>
                <c:ptCount val="1"/>
                <c:pt idx="0">
                  <c:v>VENTA REAL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PASTELERIA'!$R$11:$R$41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PASTELERIA'!$T$11:$T$41</c:f>
              <c:numCache>
                <c:formatCode>General</c:formatCode>
                <c:ptCount val="3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12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11</c:v>
                </c:pt>
                <c:pt idx="19">
                  <c:v>11</c:v>
                </c:pt>
                <c:pt idx="20">
                  <c:v>15</c:v>
                </c:pt>
                <c:pt idx="21">
                  <c:v>13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  <c:pt idx="25">
                  <c:v>14</c:v>
                </c:pt>
                <c:pt idx="26">
                  <c:v>10</c:v>
                </c:pt>
                <c:pt idx="27">
                  <c:v>16</c:v>
                </c:pt>
                <c:pt idx="28">
                  <c:v>14</c:v>
                </c:pt>
                <c:pt idx="29">
                  <c:v>11</c:v>
                </c:pt>
                <c:pt idx="30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231296"/>
        <c:axId val="262228576"/>
      </c:lineChart>
      <c:catAx>
        <c:axId val="262231296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2228576"/>
        <c:crosses val="autoZero"/>
        <c:auto val="1"/>
        <c:lblAlgn val="ctr"/>
        <c:lblOffset val="100"/>
        <c:noMultiLvlLbl val="0"/>
      </c:catAx>
      <c:valAx>
        <c:axId val="2622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22312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$55,000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PASTELERIA'!$AA$10</c:f>
              <c:strCache>
                <c:ptCount val="1"/>
                <c:pt idx="0">
                  <c:v>PASTELES DIARIOS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PASTELERIA'!$Z$11:$Z$41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PASTELERIA'!$AA$11:$AA$41</c:f>
              <c:numCache>
                <c:formatCode>General</c:formatCode>
                <c:ptCount val="3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PASTELERIA'!$AB$10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PASTELERIA'!$Z$11:$Z$41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PASTELERIA'!$AB$11:$AB$41</c:f>
              <c:numCache>
                <c:formatCode>General</c:formatCode>
                <c:ptCount val="31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21</c:v>
                </c:pt>
                <c:pt idx="9">
                  <c:v>24</c:v>
                </c:pt>
                <c:pt idx="10">
                  <c:v>22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19</c:v>
                </c:pt>
                <c:pt idx="15">
                  <c:v>23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21</c:v>
                </c:pt>
                <c:pt idx="26">
                  <c:v>23</c:v>
                </c:pt>
                <c:pt idx="27">
                  <c:v>16</c:v>
                </c:pt>
                <c:pt idx="28">
                  <c:v>18</c:v>
                </c:pt>
                <c:pt idx="29">
                  <c:v>21</c:v>
                </c:pt>
                <c:pt idx="30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229120"/>
        <c:axId val="262234016"/>
      </c:lineChart>
      <c:catAx>
        <c:axId val="262229120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2234016"/>
        <c:crosses val="autoZero"/>
        <c:auto val="1"/>
        <c:lblAlgn val="ctr"/>
        <c:lblOffset val="100"/>
        <c:noMultiLvlLbl val="0"/>
      </c:catAx>
      <c:valAx>
        <c:axId val="26223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222912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745274</xdr:colOff>
      <xdr:row>32</xdr:row>
      <xdr:rowOff>25632</xdr:rowOff>
    </xdr:from>
    <xdr:to>
      <xdr:col>7</xdr:col>
      <xdr:colOff>910436</xdr:colOff>
      <xdr:row>54</xdr:row>
      <xdr:rowOff>44407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12466</xdr:colOff>
      <xdr:row>56</xdr:row>
      <xdr:rowOff>154022</xdr:rowOff>
    </xdr:from>
    <xdr:to>
      <xdr:col>7</xdr:col>
      <xdr:colOff>914399</xdr:colOff>
      <xdr:row>81</xdr:row>
      <xdr:rowOff>91439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2520</xdr:colOff>
      <xdr:row>84</xdr:row>
      <xdr:rowOff>25988</xdr:rowOff>
    </xdr:from>
    <xdr:to>
      <xdr:col>7</xdr:col>
      <xdr:colOff>895684</xdr:colOff>
      <xdr:row>107</xdr:row>
      <xdr:rowOff>173789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65"/>
  <sheetViews>
    <sheetView tabSelected="1" zoomScale="52" zoomScaleNormal="163" workbookViewId="0">
      <selection activeCell="AC40" sqref="AC40"/>
    </sheetView>
  </sheetViews>
  <sheetFormatPr baseColWidth="10" defaultRowHeight="14.4" x14ac:dyDescent="0.3"/>
  <cols>
    <col min="2" max="2" width="20.6640625" customWidth="1"/>
    <col min="3" max="3" width="12.6640625" customWidth="1"/>
    <col min="5" max="5" width="17.77734375" customWidth="1"/>
    <col min="6" max="6" width="13.109375" customWidth="1"/>
    <col min="8" max="9" width="13.44140625" customWidth="1"/>
    <col min="11" max="11" width="14.109375" customWidth="1"/>
    <col min="16" max="16" width="13.6640625" customWidth="1"/>
    <col min="19" max="19" width="14.109375" customWidth="1"/>
    <col min="24" max="24" width="13.109375" customWidth="1"/>
    <col min="27" max="27" width="13.109375" customWidth="1"/>
  </cols>
  <sheetData>
    <row r="2" spans="2:29" ht="28.8" customHeight="1" x14ac:dyDescent="0.3">
      <c r="B2" s="24" t="s">
        <v>19</v>
      </c>
      <c r="C2" s="24"/>
      <c r="D2" s="24"/>
      <c r="E2" s="24"/>
      <c r="F2" s="24"/>
    </row>
    <row r="3" spans="2:29" x14ac:dyDescent="0.3">
      <c r="B3" s="25" t="s">
        <v>20</v>
      </c>
      <c r="C3" s="25"/>
      <c r="D3" s="25"/>
      <c r="E3" s="25"/>
      <c r="F3" s="25"/>
    </row>
    <row r="4" spans="2:29" x14ac:dyDescent="0.3">
      <c r="B4" s="26" t="s">
        <v>21</v>
      </c>
      <c r="C4" s="26"/>
      <c r="D4" s="26"/>
      <c r="E4" s="26"/>
      <c r="F4" s="26"/>
    </row>
    <row r="5" spans="2:29" ht="14.4" customHeight="1" x14ac:dyDescent="0.3">
      <c r="B5" s="25" t="s">
        <v>22</v>
      </c>
      <c r="C5" s="25"/>
      <c r="D5" s="25"/>
      <c r="E5" s="25"/>
      <c r="F5" s="25"/>
    </row>
    <row r="6" spans="2:29" ht="42.6" customHeight="1" x14ac:dyDescent="0.3">
      <c r="B6" s="23" t="s">
        <v>23</v>
      </c>
      <c r="C6" s="23"/>
      <c r="D6" s="23"/>
      <c r="E6" s="23"/>
      <c r="F6" s="23"/>
    </row>
    <row r="7" spans="2:29" ht="22.2" customHeight="1" thickBot="1" x14ac:dyDescent="0.35">
      <c r="B7" s="1"/>
      <c r="C7" s="1"/>
      <c r="D7" s="1"/>
      <c r="E7" s="1"/>
    </row>
    <row r="8" spans="2:29" ht="15" thickBot="1" x14ac:dyDescent="0.35">
      <c r="B8" s="41" t="s">
        <v>1</v>
      </c>
      <c r="C8" s="42"/>
      <c r="D8" s="28"/>
      <c r="E8" s="41" t="s">
        <v>16</v>
      </c>
      <c r="F8" s="42"/>
    </row>
    <row r="9" spans="2:29" ht="28.2" customHeight="1" x14ac:dyDescent="0.3">
      <c r="B9" s="29" t="s">
        <v>12</v>
      </c>
      <c r="C9" s="30"/>
      <c r="D9" s="28"/>
      <c r="E9" s="29" t="s">
        <v>11</v>
      </c>
      <c r="F9" s="30"/>
      <c r="J9" s="21" t="s">
        <v>16</v>
      </c>
      <c r="K9" s="27"/>
      <c r="L9" s="27"/>
      <c r="M9" s="22"/>
      <c r="R9" s="21" t="s">
        <v>17</v>
      </c>
      <c r="S9" s="27"/>
      <c r="T9" s="27"/>
      <c r="U9" s="22"/>
      <c r="Z9" s="21" t="s">
        <v>18</v>
      </c>
      <c r="AA9" s="27"/>
      <c r="AB9" s="27"/>
      <c r="AC9" s="22"/>
    </row>
    <row r="10" spans="2:29" ht="28.8" x14ac:dyDescent="0.3">
      <c r="B10" s="31" t="s">
        <v>10</v>
      </c>
      <c r="C10" s="17">
        <v>0</v>
      </c>
      <c r="D10" s="28"/>
      <c r="E10" s="31" t="s">
        <v>10</v>
      </c>
      <c r="F10" s="17">
        <v>7500</v>
      </c>
      <c r="J10" s="9" t="s">
        <v>24</v>
      </c>
      <c r="K10" s="10" t="s">
        <v>26</v>
      </c>
      <c r="L10" s="10" t="s">
        <v>2</v>
      </c>
      <c r="M10" s="11" t="s">
        <v>3</v>
      </c>
      <c r="R10" s="9" t="s">
        <v>24</v>
      </c>
      <c r="S10" s="10" t="s">
        <v>26</v>
      </c>
      <c r="T10" s="10" t="s">
        <v>2</v>
      </c>
      <c r="U10" s="11" t="s">
        <v>3</v>
      </c>
      <c r="Z10" s="9" t="s">
        <v>25</v>
      </c>
      <c r="AA10" s="10" t="s">
        <v>27</v>
      </c>
      <c r="AB10" s="10" t="s">
        <v>2</v>
      </c>
      <c r="AC10" s="11" t="s">
        <v>3</v>
      </c>
    </row>
    <row r="11" spans="2:29" x14ac:dyDescent="0.3">
      <c r="B11" s="16" t="s">
        <v>9</v>
      </c>
      <c r="C11" s="17">
        <v>300</v>
      </c>
      <c r="D11" s="28"/>
      <c r="E11" s="16" t="s">
        <v>9</v>
      </c>
      <c r="F11" s="17">
        <v>300</v>
      </c>
      <c r="J11" s="15">
        <v>1</v>
      </c>
      <c r="K11" s="8">
        <v>10</v>
      </c>
      <c r="L11" s="8">
        <v>7</v>
      </c>
      <c r="M11" s="36">
        <f t="shared" ref="M11:M42" si="0">L11-K11</f>
        <v>-3</v>
      </c>
      <c r="R11" s="15">
        <v>1</v>
      </c>
      <c r="S11" s="8">
        <v>13</v>
      </c>
      <c r="T11" s="8">
        <v>15</v>
      </c>
      <c r="U11" s="37">
        <f>T11-S11</f>
        <v>2</v>
      </c>
      <c r="Z11" s="15">
        <v>1</v>
      </c>
      <c r="AA11" s="8">
        <v>19</v>
      </c>
      <c r="AB11" s="8">
        <v>17</v>
      </c>
      <c r="AC11" s="36">
        <f>AB11-AA11</f>
        <v>-2</v>
      </c>
    </row>
    <row r="12" spans="2:29" x14ac:dyDescent="0.3">
      <c r="B12" s="16" t="s">
        <v>8</v>
      </c>
      <c r="C12" s="32"/>
      <c r="D12" s="28"/>
      <c r="E12" s="16" t="s">
        <v>8</v>
      </c>
      <c r="F12" s="32"/>
      <c r="J12" s="15">
        <v>2</v>
      </c>
      <c r="K12" s="8">
        <v>10</v>
      </c>
      <c r="L12" s="8">
        <v>9</v>
      </c>
      <c r="M12" s="36">
        <f t="shared" si="0"/>
        <v>-1</v>
      </c>
      <c r="R12" s="15">
        <v>2</v>
      </c>
      <c r="S12" s="8">
        <v>13</v>
      </c>
      <c r="T12" s="8">
        <v>12</v>
      </c>
      <c r="U12" s="36">
        <f>T12-S12</f>
        <v>-1</v>
      </c>
      <c r="Z12" s="15">
        <v>2</v>
      </c>
      <c r="AA12" s="8">
        <v>19</v>
      </c>
      <c r="AB12" s="8">
        <v>17</v>
      </c>
      <c r="AC12" s="36">
        <f>AB12-AA12</f>
        <v>-2</v>
      </c>
    </row>
    <row r="13" spans="2:29" x14ac:dyDescent="0.3">
      <c r="B13" s="16" t="s">
        <v>7</v>
      </c>
      <c r="C13" s="17">
        <v>45000</v>
      </c>
      <c r="D13" s="28"/>
      <c r="E13" s="16" t="s">
        <v>7</v>
      </c>
      <c r="F13" s="17">
        <v>45000</v>
      </c>
      <c r="J13" s="15">
        <v>3</v>
      </c>
      <c r="K13" s="8">
        <v>10</v>
      </c>
      <c r="L13" s="8">
        <v>10</v>
      </c>
      <c r="M13" s="37">
        <f t="shared" si="0"/>
        <v>0</v>
      </c>
      <c r="R13" s="15">
        <v>3</v>
      </c>
      <c r="S13" s="8">
        <v>13</v>
      </c>
      <c r="T13" s="8">
        <v>15</v>
      </c>
      <c r="U13" s="37">
        <f t="shared" ref="U13:U41" si="1">T13-S13</f>
        <v>2</v>
      </c>
      <c r="Z13" s="15">
        <v>3</v>
      </c>
      <c r="AA13" s="8">
        <v>19</v>
      </c>
      <c r="AB13" s="8">
        <v>19</v>
      </c>
      <c r="AC13" s="37">
        <f t="shared" ref="AC13:AC41" si="2">AB13-AA13</f>
        <v>0</v>
      </c>
    </row>
    <row r="14" spans="2:29" x14ac:dyDescent="0.3">
      <c r="B14" s="16" t="s">
        <v>6</v>
      </c>
      <c r="C14" s="17">
        <v>120</v>
      </c>
      <c r="D14" s="28"/>
      <c r="E14" s="16" t="s">
        <v>6</v>
      </c>
      <c r="F14" s="17">
        <v>120</v>
      </c>
      <c r="J14" s="15">
        <v>4</v>
      </c>
      <c r="K14" s="8">
        <v>10</v>
      </c>
      <c r="L14" s="8">
        <v>12</v>
      </c>
      <c r="M14" s="37">
        <f t="shared" si="0"/>
        <v>2</v>
      </c>
      <c r="R14" s="15">
        <v>4</v>
      </c>
      <c r="S14" s="8">
        <v>13</v>
      </c>
      <c r="T14" s="8">
        <v>13</v>
      </c>
      <c r="U14" s="37">
        <f t="shared" si="1"/>
        <v>0</v>
      </c>
      <c r="Z14" s="15">
        <v>4</v>
      </c>
      <c r="AA14" s="8">
        <v>19</v>
      </c>
      <c r="AB14" s="8">
        <v>17</v>
      </c>
      <c r="AC14" s="36">
        <f t="shared" si="2"/>
        <v>-2</v>
      </c>
    </row>
    <row r="15" spans="2:29" x14ac:dyDescent="0.3">
      <c r="B15" s="39" t="s">
        <v>5</v>
      </c>
      <c r="C15" s="40">
        <f>(C13+C10)/(C11-C14)</f>
        <v>250</v>
      </c>
      <c r="D15" s="28"/>
      <c r="E15" s="39" t="s">
        <v>5</v>
      </c>
      <c r="F15" s="40">
        <f>(F13+F10)/(F11-F14)</f>
        <v>291.66666666666669</v>
      </c>
      <c r="J15" s="15">
        <v>5</v>
      </c>
      <c r="K15" s="8">
        <v>10</v>
      </c>
      <c r="L15" s="8">
        <v>12</v>
      </c>
      <c r="M15" s="37">
        <f t="shared" si="0"/>
        <v>2</v>
      </c>
      <c r="R15" s="15">
        <v>5</v>
      </c>
      <c r="S15" s="8">
        <v>13</v>
      </c>
      <c r="T15" s="8">
        <v>16</v>
      </c>
      <c r="U15" s="37">
        <f t="shared" si="1"/>
        <v>3</v>
      </c>
      <c r="Z15" s="15">
        <v>5</v>
      </c>
      <c r="AA15" s="8">
        <v>19</v>
      </c>
      <c r="AB15" s="8">
        <v>23</v>
      </c>
      <c r="AC15" s="37">
        <f t="shared" si="2"/>
        <v>4</v>
      </c>
    </row>
    <row r="16" spans="2:29" ht="15" thickBot="1" x14ac:dyDescent="0.35">
      <c r="B16" s="18" t="s">
        <v>4</v>
      </c>
      <c r="C16" s="19">
        <f>C15/30+0.67</f>
        <v>9.0033333333333339</v>
      </c>
      <c r="D16" s="28"/>
      <c r="E16" s="18" t="s">
        <v>4</v>
      </c>
      <c r="F16" s="19">
        <f>F15/30</f>
        <v>9.7222222222222232</v>
      </c>
      <c r="J16" s="15">
        <v>6</v>
      </c>
      <c r="K16" s="8">
        <v>10</v>
      </c>
      <c r="L16" s="8">
        <v>10</v>
      </c>
      <c r="M16" s="37">
        <f t="shared" si="0"/>
        <v>0</v>
      </c>
      <c r="R16" s="15">
        <v>6</v>
      </c>
      <c r="S16" s="8">
        <v>13</v>
      </c>
      <c r="T16" s="8">
        <v>13</v>
      </c>
      <c r="U16" s="37">
        <f t="shared" si="1"/>
        <v>0</v>
      </c>
      <c r="Z16" s="15">
        <v>6</v>
      </c>
      <c r="AA16" s="8">
        <v>19</v>
      </c>
      <c r="AB16" s="8">
        <v>19</v>
      </c>
      <c r="AC16" s="37">
        <f t="shared" si="2"/>
        <v>0</v>
      </c>
    </row>
    <row r="17" spans="2:29" x14ac:dyDescent="0.3">
      <c r="B17" s="43" t="s">
        <v>17</v>
      </c>
      <c r="C17" s="44"/>
      <c r="D17" s="28"/>
      <c r="E17" s="43" t="s">
        <v>18</v>
      </c>
      <c r="F17" s="44"/>
      <c r="J17" s="15">
        <v>7</v>
      </c>
      <c r="K17" s="8">
        <v>10</v>
      </c>
      <c r="L17" s="8">
        <v>8</v>
      </c>
      <c r="M17" s="36">
        <f t="shared" si="0"/>
        <v>-2</v>
      </c>
      <c r="R17" s="15">
        <v>7</v>
      </c>
      <c r="S17" s="8">
        <v>13</v>
      </c>
      <c r="T17" s="8">
        <v>11</v>
      </c>
      <c r="U17" s="36">
        <f t="shared" si="1"/>
        <v>-2</v>
      </c>
      <c r="Z17" s="15">
        <v>7</v>
      </c>
      <c r="AA17" s="8">
        <v>19</v>
      </c>
      <c r="AB17" s="8">
        <v>22</v>
      </c>
      <c r="AC17" s="37">
        <f t="shared" si="2"/>
        <v>3</v>
      </c>
    </row>
    <row r="18" spans="2:29" x14ac:dyDescent="0.3">
      <c r="B18" s="48" t="s">
        <v>11</v>
      </c>
      <c r="C18" s="49"/>
      <c r="D18" s="28"/>
      <c r="E18" s="29" t="s">
        <v>11</v>
      </c>
      <c r="F18" s="30"/>
      <c r="J18" s="15">
        <v>8</v>
      </c>
      <c r="K18" s="8">
        <v>10</v>
      </c>
      <c r="L18" s="8">
        <v>9</v>
      </c>
      <c r="M18" s="36">
        <f t="shared" si="0"/>
        <v>-1</v>
      </c>
      <c r="R18" s="15">
        <v>8</v>
      </c>
      <c r="S18" s="8">
        <v>13</v>
      </c>
      <c r="T18" s="8">
        <v>10</v>
      </c>
      <c r="U18" s="36">
        <f t="shared" si="1"/>
        <v>-3</v>
      </c>
      <c r="Z18" s="15">
        <v>8</v>
      </c>
      <c r="AA18" s="8">
        <v>19</v>
      </c>
      <c r="AB18" s="8">
        <v>17</v>
      </c>
      <c r="AC18" s="36">
        <f t="shared" si="2"/>
        <v>-2</v>
      </c>
    </row>
    <row r="19" spans="2:29" x14ac:dyDescent="0.3">
      <c r="B19" s="16" t="s">
        <v>10</v>
      </c>
      <c r="C19" s="17">
        <v>22500</v>
      </c>
      <c r="D19" s="28"/>
      <c r="E19" s="16" t="s">
        <v>10</v>
      </c>
      <c r="F19" s="17">
        <v>55000</v>
      </c>
      <c r="J19" s="15">
        <v>9</v>
      </c>
      <c r="K19" s="8">
        <v>10</v>
      </c>
      <c r="L19" s="8">
        <v>8</v>
      </c>
      <c r="M19" s="36">
        <f t="shared" si="0"/>
        <v>-2</v>
      </c>
      <c r="R19" s="15">
        <v>9</v>
      </c>
      <c r="S19" s="8">
        <v>13</v>
      </c>
      <c r="T19" s="8">
        <v>13</v>
      </c>
      <c r="U19" s="37">
        <f t="shared" si="1"/>
        <v>0</v>
      </c>
      <c r="Z19" s="15">
        <v>9</v>
      </c>
      <c r="AA19" s="8">
        <v>19</v>
      </c>
      <c r="AB19" s="8">
        <v>21</v>
      </c>
      <c r="AC19" s="37">
        <f t="shared" si="2"/>
        <v>2</v>
      </c>
    </row>
    <row r="20" spans="2:29" x14ac:dyDescent="0.3">
      <c r="B20" s="16" t="s">
        <v>9</v>
      </c>
      <c r="C20" s="17">
        <v>300</v>
      </c>
      <c r="D20" s="28"/>
      <c r="E20" s="16" t="s">
        <v>9</v>
      </c>
      <c r="F20" s="17">
        <v>300</v>
      </c>
      <c r="J20" s="15">
        <v>10</v>
      </c>
      <c r="K20" s="8">
        <v>10</v>
      </c>
      <c r="L20" s="8">
        <v>10</v>
      </c>
      <c r="M20" s="37">
        <f t="shared" si="0"/>
        <v>0</v>
      </c>
      <c r="R20" s="15">
        <v>10</v>
      </c>
      <c r="S20" s="8">
        <v>13</v>
      </c>
      <c r="T20" s="8">
        <v>14</v>
      </c>
      <c r="U20" s="37">
        <f t="shared" si="1"/>
        <v>1</v>
      </c>
      <c r="Z20" s="15">
        <v>10</v>
      </c>
      <c r="AA20" s="8">
        <v>19</v>
      </c>
      <c r="AB20" s="8">
        <v>24</v>
      </c>
      <c r="AC20" s="37">
        <f t="shared" si="2"/>
        <v>5</v>
      </c>
    </row>
    <row r="21" spans="2:29" x14ac:dyDescent="0.3">
      <c r="B21" s="16" t="s">
        <v>8</v>
      </c>
      <c r="C21" s="32"/>
      <c r="D21" s="28"/>
      <c r="E21" s="16" t="s">
        <v>8</v>
      </c>
      <c r="F21" s="20"/>
      <c r="J21" s="15">
        <v>11</v>
      </c>
      <c r="K21" s="8">
        <v>10</v>
      </c>
      <c r="L21" s="8">
        <v>11</v>
      </c>
      <c r="M21" s="37">
        <f t="shared" si="0"/>
        <v>1</v>
      </c>
      <c r="R21" s="15">
        <v>11</v>
      </c>
      <c r="S21" s="8">
        <v>13</v>
      </c>
      <c r="T21" s="8">
        <v>12</v>
      </c>
      <c r="U21" s="36">
        <f t="shared" si="1"/>
        <v>-1</v>
      </c>
      <c r="Z21" s="15">
        <v>11</v>
      </c>
      <c r="AA21" s="8">
        <v>19</v>
      </c>
      <c r="AB21" s="8">
        <v>22</v>
      </c>
      <c r="AC21" s="37">
        <f t="shared" si="2"/>
        <v>3</v>
      </c>
    </row>
    <row r="22" spans="2:29" x14ac:dyDescent="0.3">
      <c r="B22" s="16" t="s">
        <v>7</v>
      </c>
      <c r="C22" s="17">
        <v>45000</v>
      </c>
      <c r="D22" s="28"/>
      <c r="E22" s="16" t="s">
        <v>7</v>
      </c>
      <c r="F22" s="17">
        <v>45000</v>
      </c>
      <c r="J22" s="15">
        <v>12</v>
      </c>
      <c r="K22" s="8">
        <v>10</v>
      </c>
      <c r="L22" s="8">
        <v>8</v>
      </c>
      <c r="M22" s="36">
        <f t="shared" si="0"/>
        <v>-2</v>
      </c>
      <c r="R22" s="15">
        <v>12</v>
      </c>
      <c r="S22" s="8">
        <v>13</v>
      </c>
      <c r="T22" s="8">
        <v>16</v>
      </c>
      <c r="U22" s="37">
        <f t="shared" si="1"/>
        <v>3</v>
      </c>
      <c r="Z22" s="15">
        <v>12</v>
      </c>
      <c r="AA22" s="8">
        <v>19</v>
      </c>
      <c r="AB22" s="8">
        <v>22</v>
      </c>
      <c r="AC22" s="37">
        <f t="shared" si="2"/>
        <v>3</v>
      </c>
    </row>
    <row r="23" spans="2:29" x14ac:dyDescent="0.3">
      <c r="B23" s="16" t="s">
        <v>6</v>
      </c>
      <c r="C23" s="17">
        <v>120</v>
      </c>
      <c r="D23" s="28"/>
      <c r="E23" s="16" t="s">
        <v>6</v>
      </c>
      <c r="F23" s="17">
        <v>120</v>
      </c>
      <c r="J23" s="15">
        <v>13</v>
      </c>
      <c r="K23" s="8">
        <v>10</v>
      </c>
      <c r="L23" s="8">
        <v>10</v>
      </c>
      <c r="M23" s="37">
        <f t="shared" si="0"/>
        <v>0</v>
      </c>
      <c r="O23" s="35"/>
      <c r="R23" s="15">
        <v>13</v>
      </c>
      <c r="S23" s="8">
        <v>13</v>
      </c>
      <c r="T23" s="8">
        <v>14</v>
      </c>
      <c r="U23" s="37">
        <f t="shared" si="1"/>
        <v>1</v>
      </c>
      <c r="Z23" s="15">
        <v>13</v>
      </c>
      <c r="AA23" s="8">
        <v>19</v>
      </c>
      <c r="AB23" s="8">
        <v>20</v>
      </c>
      <c r="AC23" s="37">
        <f t="shared" si="2"/>
        <v>1</v>
      </c>
    </row>
    <row r="24" spans="2:29" x14ac:dyDescent="0.3">
      <c r="B24" s="39" t="s">
        <v>5</v>
      </c>
      <c r="C24" s="40">
        <f>(C22+C19)/(C20-C23)+0.89</f>
        <v>375.89</v>
      </c>
      <c r="D24" s="28"/>
      <c r="E24" s="39" t="s">
        <v>5</v>
      </c>
      <c r="F24" s="40">
        <f>(F22+F19)/(F20-F23)</f>
        <v>555.55555555555554</v>
      </c>
      <c r="J24" s="15">
        <v>14</v>
      </c>
      <c r="K24" s="8">
        <v>10</v>
      </c>
      <c r="L24" s="8">
        <v>9</v>
      </c>
      <c r="M24" s="36">
        <f t="shared" si="0"/>
        <v>-1</v>
      </c>
      <c r="R24" s="15">
        <v>14</v>
      </c>
      <c r="S24" s="8">
        <v>13</v>
      </c>
      <c r="T24" s="8">
        <v>14</v>
      </c>
      <c r="U24" s="37">
        <f t="shared" si="1"/>
        <v>1</v>
      </c>
      <c r="Z24" s="15">
        <v>14</v>
      </c>
      <c r="AA24" s="8">
        <v>19</v>
      </c>
      <c r="AB24" s="8">
        <v>19</v>
      </c>
      <c r="AC24" s="37">
        <f t="shared" si="2"/>
        <v>0</v>
      </c>
    </row>
    <row r="25" spans="2:29" ht="15" thickBot="1" x14ac:dyDescent="0.35">
      <c r="B25" s="18" t="s">
        <v>4</v>
      </c>
      <c r="C25" s="19">
        <f>C24/30+0.77</f>
        <v>13.299666666666665</v>
      </c>
      <c r="D25" s="28"/>
      <c r="E25" s="18" t="s">
        <v>4</v>
      </c>
      <c r="F25" s="19">
        <f>F24/30</f>
        <v>18.518518518518519</v>
      </c>
      <c r="J25" s="15">
        <v>15</v>
      </c>
      <c r="K25" s="8">
        <v>10</v>
      </c>
      <c r="L25" s="8">
        <v>10</v>
      </c>
      <c r="M25" s="37">
        <f t="shared" si="0"/>
        <v>0</v>
      </c>
      <c r="R25" s="15">
        <v>15</v>
      </c>
      <c r="S25" s="8">
        <v>13</v>
      </c>
      <c r="T25" s="8">
        <v>13</v>
      </c>
      <c r="U25" s="37">
        <f t="shared" si="1"/>
        <v>0</v>
      </c>
      <c r="Z25" s="15">
        <v>15</v>
      </c>
      <c r="AA25" s="8">
        <v>19</v>
      </c>
      <c r="AB25" s="8">
        <v>19</v>
      </c>
      <c r="AC25" s="37">
        <f t="shared" si="2"/>
        <v>0</v>
      </c>
    </row>
    <row r="26" spans="2:29" x14ac:dyDescent="0.3">
      <c r="B26" s="28"/>
      <c r="C26" s="28"/>
      <c r="D26" s="28"/>
      <c r="E26" s="28"/>
      <c r="F26" s="28"/>
      <c r="J26" s="15">
        <v>16</v>
      </c>
      <c r="K26" s="8">
        <v>10</v>
      </c>
      <c r="L26" s="8">
        <v>8</v>
      </c>
      <c r="M26" s="36">
        <f t="shared" si="0"/>
        <v>-2</v>
      </c>
      <c r="R26" s="15">
        <v>16</v>
      </c>
      <c r="S26" s="8">
        <v>13</v>
      </c>
      <c r="T26" s="8">
        <v>15</v>
      </c>
      <c r="U26" s="37">
        <f t="shared" si="1"/>
        <v>2</v>
      </c>
      <c r="Z26" s="15">
        <v>16</v>
      </c>
      <c r="AA26" s="8">
        <v>19</v>
      </c>
      <c r="AB26" s="8">
        <v>23</v>
      </c>
      <c r="AC26" s="37">
        <f t="shared" si="2"/>
        <v>4</v>
      </c>
    </row>
    <row r="27" spans="2:29" ht="15" thickBot="1" x14ac:dyDescent="0.35">
      <c r="J27" s="15">
        <v>17</v>
      </c>
      <c r="K27" s="8">
        <v>10</v>
      </c>
      <c r="L27" s="8">
        <v>9</v>
      </c>
      <c r="M27" s="36">
        <f t="shared" si="0"/>
        <v>-1</v>
      </c>
      <c r="R27" s="15">
        <v>17</v>
      </c>
      <c r="S27" s="8">
        <v>13</v>
      </c>
      <c r="T27" s="8">
        <v>12</v>
      </c>
      <c r="U27" s="36">
        <f t="shared" si="1"/>
        <v>-1</v>
      </c>
      <c r="Z27" s="15">
        <v>17</v>
      </c>
      <c r="AA27" s="8">
        <v>19</v>
      </c>
      <c r="AB27" s="8">
        <v>21</v>
      </c>
      <c r="AC27" s="37">
        <f t="shared" si="2"/>
        <v>2</v>
      </c>
    </row>
    <row r="28" spans="2:29" x14ac:dyDescent="0.3">
      <c r="B28" s="45" t="s">
        <v>0</v>
      </c>
      <c r="C28" s="3">
        <v>0</v>
      </c>
      <c r="D28" s="3">
        <v>7500</v>
      </c>
      <c r="E28" s="3">
        <v>22500</v>
      </c>
      <c r="F28" s="4">
        <v>55000</v>
      </c>
      <c r="J28" s="15">
        <v>18</v>
      </c>
      <c r="K28" s="8">
        <v>10</v>
      </c>
      <c r="L28" s="8">
        <v>15</v>
      </c>
      <c r="M28" s="37">
        <f t="shared" si="0"/>
        <v>5</v>
      </c>
      <c r="R28" s="15">
        <v>18</v>
      </c>
      <c r="S28" s="8">
        <v>13</v>
      </c>
      <c r="T28" s="8">
        <v>13</v>
      </c>
      <c r="U28" s="37">
        <f t="shared" si="1"/>
        <v>0</v>
      </c>
      <c r="Z28" s="15">
        <v>18</v>
      </c>
      <c r="AA28" s="8">
        <v>19</v>
      </c>
      <c r="AB28" s="8">
        <v>20</v>
      </c>
      <c r="AC28" s="37">
        <f t="shared" si="2"/>
        <v>1</v>
      </c>
    </row>
    <row r="29" spans="2:29" x14ac:dyDescent="0.3">
      <c r="B29" s="46" t="s">
        <v>14</v>
      </c>
      <c r="C29" s="2">
        <f>C15</f>
        <v>250</v>
      </c>
      <c r="D29" s="2">
        <f>F15</f>
        <v>291.66666666666669</v>
      </c>
      <c r="E29" s="2">
        <f>C24</f>
        <v>375.89</v>
      </c>
      <c r="F29" s="5">
        <f>F24</f>
        <v>555.55555555555554</v>
      </c>
      <c r="J29" s="15">
        <v>19</v>
      </c>
      <c r="K29" s="8">
        <v>10</v>
      </c>
      <c r="L29" s="8">
        <v>12</v>
      </c>
      <c r="M29" s="37">
        <f t="shared" si="0"/>
        <v>2</v>
      </c>
      <c r="R29" s="15">
        <v>19</v>
      </c>
      <c r="S29" s="8">
        <v>13</v>
      </c>
      <c r="T29" s="8">
        <v>11</v>
      </c>
      <c r="U29" s="36">
        <f t="shared" si="1"/>
        <v>-2</v>
      </c>
      <c r="Z29" s="15">
        <v>19</v>
      </c>
      <c r="AA29" s="8">
        <v>19</v>
      </c>
      <c r="AB29" s="8">
        <v>19</v>
      </c>
      <c r="AC29" s="37">
        <f t="shared" si="2"/>
        <v>0</v>
      </c>
    </row>
    <row r="30" spans="2:29" ht="15" thickBot="1" x14ac:dyDescent="0.35">
      <c r="B30" s="47" t="s">
        <v>13</v>
      </c>
      <c r="C30" s="6">
        <f>C16</f>
        <v>9.0033333333333339</v>
      </c>
      <c r="D30" s="6">
        <f>F16</f>
        <v>9.7222222222222232</v>
      </c>
      <c r="E30" s="6">
        <f>C25</f>
        <v>13.299666666666665</v>
      </c>
      <c r="F30" s="7">
        <f>F25</f>
        <v>18.518518518518519</v>
      </c>
      <c r="J30" s="15">
        <v>20</v>
      </c>
      <c r="K30" s="8">
        <v>10</v>
      </c>
      <c r="L30" s="8">
        <v>8</v>
      </c>
      <c r="M30" s="36">
        <f t="shared" si="0"/>
        <v>-2</v>
      </c>
      <c r="R30" s="15">
        <v>20</v>
      </c>
      <c r="S30" s="8">
        <v>13</v>
      </c>
      <c r="T30" s="8">
        <v>11</v>
      </c>
      <c r="U30" s="36">
        <f t="shared" si="1"/>
        <v>-2</v>
      </c>
      <c r="Z30" s="15">
        <v>20</v>
      </c>
      <c r="AA30" s="8">
        <v>19</v>
      </c>
      <c r="AB30" s="8">
        <v>19</v>
      </c>
      <c r="AC30" s="37">
        <f t="shared" si="2"/>
        <v>0</v>
      </c>
    </row>
    <row r="31" spans="2:29" x14ac:dyDescent="0.3">
      <c r="J31" s="15">
        <v>21</v>
      </c>
      <c r="K31" s="8">
        <v>10</v>
      </c>
      <c r="L31" s="8">
        <v>9</v>
      </c>
      <c r="M31" s="36">
        <f t="shared" si="0"/>
        <v>-1</v>
      </c>
      <c r="R31" s="15">
        <v>21</v>
      </c>
      <c r="S31" s="8">
        <v>13</v>
      </c>
      <c r="T31" s="8">
        <v>15</v>
      </c>
      <c r="U31" s="37">
        <f>T31-S31</f>
        <v>2</v>
      </c>
      <c r="Z31" s="15">
        <v>21</v>
      </c>
      <c r="AA31" s="8">
        <v>19</v>
      </c>
      <c r="AB31" s="8">
        <v>16</v>
      </c>
      <c r="AC31" s="36">
        <f t="shared" si="2"/>
        <v>-3</v>
      </c>
    </row>
    <row r="32" spans="2:29" x14ac:dyDescent="0.3">
      <c r="J32" s="15">
        <v>22</v>
      </c>
      <c r="K32" s="8">
        <v>10</v>
      </c>
      <c r="L32" s="8">
        <v>10</v>
      </c>
      <c r="M32" s="37">
        <f t="shared" si="0"/>
        <v>0</v>
      </c>
      <c r="R32" s="15">
        <v>22</v>
      </c>
      <c r="S32" s="8">
        <v>13</v>
      </c>
      <c r="T32" s="8">
        <v>13</v>
      </c>
      <c r="U32" s="37">
        <f t="shared" si="1"/>
        <v>0</v>
      </c>
      <c r="Z32" s="15">
        <v>22</v>
      </c>
      <c r="AA32" s="8">
        <v>19</v>
      </c>
      <c r="AB32" s="8">
        <v>22</v>
      </c>
      <c r="AC32" s="37">
        <f t="shared" si="2"/>
        <v>3</v>
      </c>
    </row>
    <row r="33" spans="10:29" x14ac:dyDescent="0.3">
      <c r="J33" s="15">
        <v>23</v>
      </c>
      <c r="K33" s="8">
        <v>10</v>
      </c>
      <c r="L33" s="8">
        <v>12</v>
      </c>
      <c r="M33" s="37">
        <f t="shared" si="0"/>
        <v>2</v>
      </c>
      <c r="R33" s="15">
        <v>23</v>
      </c>
      <c r="S33" s="8">
        <v>13</v>
      </c>
      <c r="T33" s="8">
        <v>10</v>
      </c>
      <c r="U33" s="36">
        <f t="shared" si="1"/>
        <v>-3</v>
      </c>
      <c r="Z33" s="15">
        <v>23</v>
      </c>
      <c r="AA33" s="8">
        <v>19</v>
      </c>
      <c r="AB33" s="8">
        <v>18</v>
      </c>
      <c r="AC33" s="36">
        <f t="shared" si="2"/>
        <v>-1</v>
      </c>
    </row>
    <row r="34" spans="10:29" x14ac:dyDescent="0.3">
      <c r="J34" s="15">
        <v>24</v>
      </c>
      <c r="K34" s="8">
        <v>10</v>
      </c>
      <c r="L34" s="8">
        <v>8</v>
      </c>
      <c r="M34" s="36">
        <f t="shared" si="0"/>
        <v>-2</v>
      </c>
      <c r="R34" s="15">
        <v>24</v>
      </c>
      <c r="S34" s="8">
        <v>13</v>
      </c>
      <c r="T34" s="8">
        <v>12</v>
      </c>
      <c r="U34" s="36">
        <f t="shared" si="1"/>
        <v>-1</v>
      </c>
      <c r="Z34" s="15">
        <v>24</v>
      </c>
      <c r="AA34" s="8">
        <v>19</v>
      </c>
      <c r="AB34" s="8">
        <v>20</v>
      </c>
      <c r="AC34" s="37">
        <f t="shared" si="2"/>
        <v>1</v>
      </c>
    </row>
    <row r="35" spans="10:29" x14ac:dyDescent="0.3">
      <c r="J35" s="15">
        <v>25</v>
      </c>
      <c r="K35" s="8">
        <v>10</v>
      </c>
      <c r="L35" s="8">
        <v>8</v>
      </c>
      <c r="M35" s="36">
        <f t="shared" si="0"/>
        <v>-2</v>
      </c>
      <c r="R35" s="15">
        <v>25</v>
      </c>
      <c r="S35" s="8">
        <v>13</v>
      </c>
      <c r="T35" s="8">
        <v>15</v>
      </c>
      <c r="U35" s="37">
        <f t="shared" si="1"/>
        <v>2</v>
      </c>
      <c r="Z35" s="15">
        <v>25</v>
      </c>
      <c r="AA35" s="8">
        <v>19</v>
      </c>
      <c r="AB35" s="8">
        <v>19</v>
      </c>
      <c r="AC35" s="37">
        <f t="shared" si="2"/>
        <v>0</v>
      </c>
    </row>
    <row r="36" spans="10:29" x14ac:dyDescent="0.3">
      <c r="J36" s="15">
        <v>26</v>
      </c>
      <c r="K36" s="8">
        <v>10</v>
      </c>
      <c r="L36" s="8">
        <v>12</v>
      </c>
      <c r="M36" s="37">
        <f t="shared" si="0"/>
        <v>2</v>
      </c>
      <c r="R36" s="15">
        <v>26</v>
      </c>
      <c r="S36" s="8">
        <v>13</v>
      </c>
      <c r="T36" s="8">
        <v>14</v>
      </c>
      <c r="U36" s="37">
        <f t="shared" si="1"/>
        <v>1</v>
      </c>
      <c r="Z36" s="15">
        <v>26</v>
      </c>
      <c r="AA36" s="8">
        <v>19</v>
      </c>
      <c r="AB36" s="8">
        <v>21</v>
      </c>
      <c r="AC36" s="37">
        <f t="shared" si="2"/>
        <v>2</v>
      </c>
    </row>
    <row r="37" spans="10:29" x14ac:dyDescent="0.3">
      <c r="J37" s="15">
        <v>27</v>
      </c>
      <c r="K37" s="8">
        <v>10</v>
      </c>
      <c r="L37" s="8">
        <v>8</v>
      </c>
      <c r="M37" s="37">
        <f t="shared" si="0"/>
        <v>-2</v>
      </c>
      <c r="R37" s="15">
        <v>27</v>
      </c>
      <c r="S37" s="8">
        <v>13</v>
      </c>
      <c r="T37" s="8">
        <v>10</v>
      </c>
      <c r="U37" s="36">
        <f t="shared" si="1"/>
        <v>-3</v>
      </c>
      <c r="Z37" s="15">
        <v>27</v>
      </c>
      <c r="AA37" s="8">
        <v>19</v>
      </c>
      <c r="AB37" s="8">
        <v>23</v>
      </c>
      <c r="AC37" s="37">
        <f t="shared" si="2"/>
        <v>4</v>
      </c>
    </row>
    <row r="38" spans="10:29" x14ac:dyDescent="0.3">
      <c r="J38" s="15">
        <v>28</v>
      </c>
      <c r="K38" s="8">
        <v>10</v>
      </c>
      <c r="L38" s="8">
        <v>9</v>
      </c>
      <c r="M38" s="37">
        <f t="shared" si="0"/>
        <v>-1</v>
      </c>
      <c r="R38" s="15">
        <v>28</v>
      </c>
      <c r="S38" s="8">
        <v>13</v>
      </c>
      <c r="T38" s="8">
        <v>16</v>
      </c>
      <c r="U38" s="37">
        <f t="shared" si="1"/>
        <v>3</v>
      </c>
      <c r="Z38" s="15">
        <v>28</v>
      </c>
      <c r="AA38" s="8">
        <v>19</v>
      </c>
      <c r="AB38" s="8">
        <v>16</v>
      </c>
      <c r="AC38" s="36">
        <f t="shared" si="2"/>
        <v>-3</v>
      </c>
    </row>
    <row r="39" spans="10:29" x14ac:dyDescent="0.3">
      <c r="J39" s="15">
        <v>29</v>
      </c>
      <c r="K39" s="8">
        <v>10</v>
      </c>
      <c r="L39" s="8">
        <v>10</v>
      </c>
      <c r="M39" s="37">
        <f t="shared" si="0"/>
        <v>0</v>
      </c>
      <c r="R39" s="15">
        <v>29</v>
      </c>
      <c r="S39" s="8">
        <v>13</v>
      </c>
      <c r="T39" s="8">
        <v>14</v>
      </c>
      <c r="U39" s="37">
        <f t="shared" si="1"/>
        <v>1</v>
      </c>
      <c r="Z39" s="15">
        <v>29</v>
      </c>
      <c r="AA39" s="8">
        <v>19</v>
      </c>
      <c r="AB39" s="8">
        <v>18</v>
      </c>
      <c r="AC39" s="36">
        <f t="shared" si="2"/>
        <v>-1</v>
      </c>
    </row>
    <row r="40" spans="10:29" x14ac:dyDescent="0.3">
      <c r="J40" s="15">
        <v>30</v>
      </c>
      <c r="K40" s="8">
        <v>10</v>
      </c>
      <c r="L40" s="8">
        <v>14</v>
      </c>
      <c r="M40" s="37">
        <f t="shared" si="0"/>
        <v>4</v>
      </c>
      <c r="R40" s="15">
        <v>30</v>
      </c>
      <c r="S40" s="8">
        <v>13</v>
      </c>
      <c r="T40" s="8">
        <v>11</v>
      </c>
      <c r="U40" s="36">
        <f t="shared" si="1"/>
        <v>-2</v>
      </c>
      <c r="Z40" s="15">
        <v>30</v>
      </c>
      <c r="AA40" s="8">
        <v>19</v>
      </c>
      <c r="AB40" s="8">
        <v>21</v>
      </c>
      <c r="AC40" s="37">
        <f t="shared" si="2"/>
        <v>2</v>
      </c>
    </row>
    <row r="41" spans="10:29" x14ac:dyDescent="0.3">
      <c r="J41" s="15">
        <v>31</v>
      </c>
      <c r="K41" s="8">
        <v>10</v>
      </c>
      <c r="L41" s="8">
        <v>12</v>
      </c>
      <c r="M41" s="37">
        <f t="shared" si="0"/>
        <v>2</v>
      </c>
      <c r="R41" s="15">
        <v>31</v>
      </c>
      <c r="S41" s="8">
        <v>13</v>
      </c>
      <c r="T41" s="8">
        <v>19</v>
      </c>
      <c r="U41" s="37">
        <f t="shared" si="1"/>
        <v>6</v>
      </c>
      <c r="Z41" s="15">
        <v>31</v>
      </c>
      <c r="AA41" s="8">
        <v>19</v>
      </c>
      <c r="AB41" s="8">
        <v>18</v>
      </c>
      <c r="AC41" s="36">
        <f t="shared" si="2"/>
        <v>-1</v>
      </c>
    </row>
    <row r="42" spans="10:29" ht="43.8" thickBot="1" x14ac:dyDescent="0.35">
      <c r="J42" s="13" t="s">
        <v>15</v>
      </c>
      <c r="K42" s="14">
        <f>SUM(K11:K41)</f>
        <v>310</v>
      </c>
      <c r="L42" s="33">
        <f>SUM(L11:L41)</f>
        <v>307</v>
      </c>
      <c r="M42" s="38">
        <f t="shared" si="0"/>
        <v>-3</v>
      </c>
      <c r="N42" s="28"/>
      <c r="O42" s="28"/>
      <c r="P42" s="28"/>
      <c r="Q42" s="28"/>
      <c r="R42" s="34" t="s">
        <v>15</v>
      </c>
      <c r="S42" s="33">
        <f>SUM(S11:S41)</f>
        <v>403</v>
      </c>
      <c r="T42" s="33">
        <f>SUM(T11:T41)</f>
        <v>412</v>
      </c>
      <c r="U42" s="38">
        <f>T42-S42</f>
        <v>9</v>
      </c>
      <c r="V42" s="28"/>
      <c r="W42" s="28"/>
      <c r="X42" s="28"/>
      <c r="Y42" s="28"/>
      <c r="Z42" s="34" t="s">
        <v>15</v>
      </c>
      <c r="AA42" s="33">
        <f>SUM(AA11:AA41)</f>
        <v>589</v>
      </c>
      <c r="AB42" s="33">
        <f>SUM(AB11:AB41)</f>
        <v>612</v>
      </c>
      <c r="AC42" s="38">
        <f>AB42-AA42</f>
        <v>23</v>
      </c>
    </row>
    <row r="65" spans="6:6" x14ac:dyDescent="0.3">
      <c r="F65" s="12"/>
    </row>
  </sheetData>
  <mergeCells count="16">
    <mergeCell ref="E18:F18"/>
    <mergeCell ref="B18:C18"/>
    <mergeCell ref="R9:U9"/>
    <mergeCell ref="Z9:AC9"/>
    <mergeCell ref="B9:C9"/>
    <mergeCell ref="B17:C17"/>
    <mergeCell ref="E17:F17"/>
    <mergeCell ref="J9:M9"/>
    <mergeCell ref="E9:F9"/>
    <mergeCell ref="B8:C8"/>
    <mergeCell ref="E8:F8"/>
    <mergeCell ref="B6:F6"/>
    <mergeCell ref="B2:F2"/>
    <mergeCell ref="B3:F3"/>
    <mergeCell ref="B4:F4"/>
    <mergeCell ref="B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TAREA PASTELERIA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2023-04-11T01:21:01Z</dcterms:created>
  <dcterms:modified xsi:type="dcterms:W3CDTF">2023-04-17T21:55:15Z</dcterms:modified>
</cp:coreProperties>
</file>