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3040" windowHeight="8976"/>
  </bookViews>
  <sheets>
    <sheet name="TAREA PASTELERIA" sheetId="2" r:id="rId1"/>
    <sheet name="EJERCICIO PANADERI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I41" i="3"/>
  <c r="T41" i="3"/>
  <c r="S41" i="3"/>
  <c r="O41" i="3"/>
  <c r="N41" i="3"/>
  <c r="J41" i="3"/>
  <c r="K41" i="3" s="1"/>
  <c r="U40" i="3"/>
  <c r="P40" i="3"/>
  <c r="K40" i="3"/>
  <c r="U39" i="3"/>
  <c r="P39" i="3"/>
  <c r="K39" i="3"/>
  <c r="U38" i="3"/>
  <c r="P38" i="3"/>
  <c r="K38" i="3"/>
  <c r="U37" i="3"/>
  <c r="P37" i="3"/>
  <c r="K37" i="3"/>
  <c r="U36" i="3"/>
  <c r="P36" i="3"/>
  <c r="K36" i="3"/>
  <c r="U35" i="3"/>
  <c r="P35" i="3"/>
  <c r="K35" i="3"/>
  <c r="U34" i="3"/>
  <c r="P34" i="3"/>
  <c r="K34" i="3"/>
  <c r="U33" i="3"/>
  <c r="P33" i="3"/>
  <c r="K33" i="3"/>
  <c r="U32" i="3"/>
  <c r="P32" i="3"/>
  <c r="K32" i="3"/>
  <c r="U31" i="3"/>
  <c r="P31" i="3"/>
  <c r="K31" i="3"/>
  <c r="U30" i="3"/>
  <c r="P30" i="3"/>
  <c r="K30" i="3"/>
  <c r="U29" i="3"/>
  <c r="P29" i="3"/>
  <c r="K29" i="3"/>
  <c r="U28" i="3"/>
  <c r="P28" i="3"/>
  <c r="K28" i="3"/>
  <c r="U27" i="3"/>
  <c r="P27" i="3"/>
  <c r="K27" i="3"/>
  <c r="U26" i="3"/>
  <c r="P26" i="3"/>
  <c r="K26" i="3"/>
  <c r="C26" i="3"/>
  <c r="E30" i="3" s="1"/>
  <c r="U25" i="3"/>
  <c r="P25" i="3"/>
  <c r="K25" i="3"/>
  <c r="F25" i="3"/>
  <c r="F29" i="3" s="1"/>
  <c r="C25" i="3"/>
  <c r="E29" i="3" s="1"/>
  <c r="U24" i="3"/>
  <c r="P24" i="3"/>
  <c r="K24" i="3"/>
  <c r="U23" i="3"/>
  <c r="P23" i="3"/>
  <c r="K23" i="3"/>
  <c r="U22" i="3"/>
  <c r="P22" i="3"/>
  <c r="K22" i="3"/>
  <c r="U21" i="3"/>
  <c r="P21" i="3"/>
  <c r="K21" i="3"/>
  <c r="U20" i="3"/>
  <c r="P20" i="3"/>
  <c r="K20" i="3"/>
  <c r="U19" i="3"/>
  <c r="P19" i="3"/>
  <c r="K19" i="3"/>
  <c r="U18" i="3"/>
  <c r="P18" i="3"/>
  <c r="K18" i="3"/>
  <c r="U17" i="3"/>
  <c r="P17" i="3"/>
  <c r="K17" i="3"/>
  <c r="U16" i="3"/>
  <c r="P16" i="3"/>
  <c r="K16" i="3"/>
  <c r="F16" i="3"/>
  <c r="D30" i="3" s="1"/>
  <c r="C16" i="3"/>
  <c r="C30" i="3" s="1"/>
  <c r="U15" i="3"/>
  <c r="P15" i="3"/>
  <c r="F15" i="3"/>
  <c r="D29" i="3" s="1"/>
  <c r="C15" i="3"/>
  <c r="C29" i="3" s="1"/>
  <c r="U14" i="3"/>
  <c r="P14" i="3"/>
  <c r="K14" i="3"/>
  <c r="U13" i="3"/>
  <c r="P13" i="3"/>
  <c r="K13" i="3"/>
  <c r="U12" i="3"/>
  <c r="P12" i="3"/>
  <c r="K12" i="3"/>
  <c r="U11" i="3"/>
  <c r="P11" i="3"/>
  <c r="K11" i="3"/>
  <c r="U10" i="3"/>
  <c r="P10" i="3"/>
  <c r="K10" i="3"/>
  <c r="U41" i="3" l="1"/>
  <c r="P41" i="3"/>
  <c r="F26" i="3"/>
  <c r="F30" i="3" s="1"/>
  <c r="C25" i="2"/>
  <c r="E29" i="2" s="1"/>
  <c r="S41" i="2"/>
  <c r="U19" i="2"/>
  <c r="U20" i="2"/>
  <c r="U17" i="2"/>
  <c r="U18" i="2"/>
  <c r="U16" i="2"/>
  <c r="U23" i="2"/>
  <c r="U24" i="2"/>
  <c r="U25" i="2"/>
  <c r="U26" i="2"/>
  <c r="U27" i="2"/>
  <c r="U34" i="2"/>
  <c r="U35" i="2"/>
  <c r="U39" i="2"/>
  <c r="U40" i="2"/>
  <c r="U15" i="2"/>
  <c r="U31" i="2"/>
  <c r="U32" i="2"/>
  <c r="U33" i="2"/>
  <c r="T41" i="2"/>
  <c r="U38" i="2"/>
  <c r="U37" i="2"/>
  <c r="U36" i="2"/>
  <c r="U30" i="2"/>
  <c r="U29" i="2"/>
  <c r="U28" i="2"/>
  <c r="U22" i="2"/>
  <c r="U21" i="2"/>
  <c r="U14" i="2"/>
  <c r="U13" i="2"/>
  <c r="U12" i="2"/>
  <c r="U11" i="2"/>
  <c r="U10" i="2"/>
  <c r="J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P39" i="2"/>
  <c r="N4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40" i="2"/>
  <c r="P11" i="2"/>
  <c r="P10" i="2"/>
  <c r="O41" i="2"/>
  <c r="C15" i="2"/>
  <c r="C16" i="2" s="1"/>
  <c r="C30" i="2" s="1"/>
  <c r="C29" i="2"/>
  <c r="F25" i="2"/>
  <c r="F29" i="2" s="1"/>
  <c r="F15" i="2"/>
  <c r="F16" i="2" s="1"/>
  <c r="D30" i="2" s="1"/>
  <c r="C26" i="2" l="1"/>
  <c r="E30" i="2" s="1"/>
  <c r="F26" i="2"/>
  <c r="F30" i="2" s="1"/>
  <c r="P41" i="2"/>
  <c r="K41" i="2"/>
  <c r="U41" i="2"/>
  <c r="D29" i="2"/>
</calcChain>
</file>

<file path=xl/sharedStrings.xml><?xml version="1.0" encoding="utf-8"?>
<sst xmlns="http://schemas.openxmlformats.org/spreadsheetml/2006/main" count="123" uniqueCount="35">
  <si>
    <t>GANANCIA</t>
  </si>
  <si>
    <t>PUNTO DE EQUILIBRIO</t>
  </si>
  <si>
    <t>TORTAS DIARIAS</t>
  </si>
  <si>
    <t>VENTA REAL</t>
  </si>
  <si>
    <t>DIFERENCIA</t>
  </si>
  <si>
    <t>Precio de venta: $300</t>
  </si>
  <si>
    <t>Costo fijo: $45,000</t>
  </si>
  <si>
    <t>Costo variable unitario: $120</t>
  </si>
  <si>
    <t>NEGOCIO DE VENTA DE PASTELES</t>
  </si>
  <si>
    <t>cantidad diaria</t>
  </si>
  <si>
    <t>cantidad mes</t>
  </si>
  <si>
    <t>cvu</t>
  </si>
  <si>
    <t>costos fijos</t>
  </si>
  <si>
    <t>cantidad</t>
  </si>
  <si>
    <t>precio</t>
  </si>
  <si>
    <t>ganancia</t>
  </si>
  <si>
    <t>G= pq - cf -(cvu)q</t>
  </si>
  <si>
    <t>G= pq - cf - (cvu)q</t>
  </si>
  <si>
    <t>GANANCIA $16,500</t>
  </si>
  <si>
    <t>GANANCIA $65,000</t>
  </si>
  <si>
    <t>GANANCIA $42,500</t>
  </si>
  <si>
    <t>1. Si se trabajan 30 días al mes, ¿Cuántas se tienen que hacer para, estar en el punto de equilibrio y para obtener una ganancia de A) $16,500, B) $42,500 y C) $65,000.</t>
  </si>
  <si>
    <t>PASTELES AL DÍA</t>
  </si>
  <si>
    <t>PASTELES AL MES</t>
  </si>
  <si>
    <t>MARZO</t>
  </si>
  <si>
    <t>META DE VENTAS</t>
  </si>
  <si>
    <t>GANANCIA $42,000</t>
  </si>
  <si>
    <t>Precio de venta: $58</t>
  </si>
  <si>
    <t>Costo variable unitario: $28</t>
  </si>
  <si>
    <t>Costo fijo: $30,000</t>
  </si>
  <si>
    <t>NEGOCIO DE PANADERIA</t>
  </si>
  <si>
    <t>GANANCIA $15,000</t>
  </si>
  <si>
    <t>1. Si se trabajan 30 días al mes, ¿Cuántas se tienen que hacer para, estar en el punto de equilibrio y para obtener una ganancia de A) $15,000, B) $36,000 y C) $45,000.</t>
  </si>
  <si>
    <t>GANANCIA $36,000</t>
  </si>
  <si>
    <t>GANANCIA $45,000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</si>
</sst>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401"/>
        <bgColor indexed="64"/>
      </patternFill>
    </fill>
    <fill>
      <patternFill patternType="solid">
        <fgColor rgb="FFCDACE6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top" wrapText="1"/>
    </xf>
    <xf numFmtId="44" fontId="0" fillId="0" borderId="0" xfId="2" applyFont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3" xfId="2" applyFont="1" applyBorder="1"/>
    <xf numFmtId="0" fontId="0" fillId="4" borderId="4" xfId="0" applyFill="1" applyBorder="1"/>
    <xf numFmtId="0" fontId="0" fillId="0" borderId="3" xfId="0" applyBorder="1" applyAlignment="1">
      <alignment horizontal="center" vertical="center"/>
    </xf>
    <xf numFmtId="43" fontId="0" fillId="0" borderId="3" xfId="1" applyFont="1" applyBorder="1"/>
    <xf numFmtId="0" fontId="0" fillId="0" borderId="4" xfId="0" applyBorder="1" applyAlignment="1">
      <alignment horizontal="center" vertical="center"/>
    </xf>
    <xf numFmtId="0" fontId="0" fillId="5" borderId="4" xfId="0" applyFill="1" applyBorder="1"/>
    <xf numFmtId="164" fontId="0" fillId="4" borderId="3" xfId="1" applyNumberFormat="1" applyFont="1" applyFill="1" applyBorder="1"/>
    <xf numFmtId="164" fontId="0" fillId="0" borderId="0" xfId="0" applyNumberFormat="1" applyBorder="1"/>
    <xf numFmtId="44" fontId="0" fillId="0" borderId="9" xfId="2" applyFont="1" applyBorder="1"/>
    <xf numFmtId="44" fontId="0" fillId="0" borderId="5" xfId="2" applyFont="1" applyBorder="1"/>
    <xf numFmtId="164" fontId="0" fillId="0" borderId="3" xfId="0" applyNumberFormat="1" applyBorder="1"/>
    <xf numFmtId="164" fontId="0" fillId="0" borderId="10" xfId="0" applyNumberFormat="1" applyBorder="1"/>
    <xf numFmtId="164" fontId="0" fillId="0" borderId="1" xfId="0" applyNumberFormat="1" applyBorder="1"/>
    <xf numFmtId="0" fontId="0" fillId="3" borderId="2" xfId="0" applyFill="1" applyBorder="1"/>
    <xf numFmtId="164" fontId="0" fillId="3" borderId="1" xfId="1" applyNumberFormat="1" applyFont="1" applyFill="1" applyBorder="1"/>
    <xf numFmtId="0" fontId="2" fillId="3" borderId="11" xfId="0" applyFont="1" applyFill="1" applyBorder="1" applyAlignment="1">
      <alignment horizontal="center" vertical="center"/>
    </xf>
    <xf numFmtId="164" fontId="0" fillId="5" borderId="3" xfId="1" applyNumberFormat="1" applyFont="1" applyFill="1" applyBorder="1"/>
    <xf numFmtId="0" fontId="2" fillId="5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7401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$16,500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PASTELERIA'!$I$9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PASTELERIA'!$I$10:$I$40</c:f>
              <c:numCache>
                <c:formatCode>General</c:formatCode>
                <c:ptCount val="3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PASTELERIA'!$J$9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PASTELERIA'!$J$10:$J$40</c:f>
              <c:numCache>
                <c:formatCode>General</c:formatCode>
                <c:ptCount val="31"/>
                <c:pt idx="0">
                  <c:v>1</c:v>
                </c:pt>
                <c:pt idx="1">
                  <c:v>16</c:v>
                </c:pt>
                <c:pt idx="2">
                  <c:v>9</c:v>
                </c:pt>
                <c:pt idx="3">
                  <c:v>15</c:v>
                </c:pt>
                <c:pt idx="4">
                  <c:v>17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13</c:v>
                </c:pt>
                <c:pt idx="9">
                  <c:v>7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6</c:v>
                </c:pt>
                <c:pt idx="14">
                  <c:v>16</c:v>
                </c:pt>
                <c:pt idx="15">
                  <c:v>11</c:v>
                </c:pt>
                <c:pt idx="16">
                  <c:v>13</c:v>
                </c:pt>
                <c:pt idx="17">
                  <c:v>6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12</c:v>
                </c:pt>
                <c:pt idx="28">
                  <c:v>10</c:v>
                </c:pt>
                <c:pt idx="29">
                  <c:v>13</c:v>
                </c:pt>
                <c:pt idx="30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48868128"/>
        <c:axId val="-1648867584"/>
      </c:lineChart>
      <c:catAx>
        <c:axId val="-1648868128"/>
        <c:scaling>
          <c:orientation val="minMax"/>
        </c:scaling>
        <c:delete val="0"/>
        <c:axPos val="b"/>
        <c:numFmt formatCode="_-* #,##0_-;\-* #,##0_-;_-* &quot;-&quot;??_-;_-@_-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7584"/>
        <c:crosses val="autoZero"/>
        <c:auto val="1"/>
        <c:lblAlgn val="ctr"/>
        <c:lblOffset val="100"/>
        <c:noMultiLvlLbl val="0"/>
      </c:catAx>
      <c:valAx>
        <c:axId val="-164886758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8128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$42,500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PASTELERIA'!$N$9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PASTELERIA'!$N$10:$N$40</c:f>
              <c:numCache>
                <c:formatCode>General</c:formatCode>
                <c:ptCount val="31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PASTELERIA'!$O$9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PASTELERIA'!$O$10:$O$40</c:f>
              <c:numCache>
                <c:formatCode>General</c:formatCode>
                <c:ptCount val="31"/>
                <c:pt idx="0">
                  <c:v>14</c:v>
                </c:pt>
                <c:pt idx="1">
                  <c:v>17</c:v>
                </c:pt>
                <c:pt idx="2">
                  <c:v>18</c:v>
                </c:pt>
                <c:pt idx="3">
                  <c:v>21</c:v>
                </c:pt>
                <c:pt idx="4">
                  <c:v>24</c:v>
                </c:pt>
                <c:pt idx="5">
                  <c:v>16</c:v>
                </c:pt>
                <c:pt idx="6">
                  <c:v>12</c:v>
                </c:pt>
                <c:pt idx="7">
                  <c:v>16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16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19</c:v>
                </c:pt>
                <c:pt idx="16">
                  <c:v>17</c:v>
                </c:pt>
                <c:pt idx="17">
                  <c:v>15</c:v>
                </c:pt>
                <c:pt idx="18">
                  <c:v>13</c:v>
                </c:pt>
                <c:pt idx="19">
                  <c:v>12</c:v>
                </c:pt>
                <c:pt idx="20">
                  <c:v>18</c:v>
                </c:pt>
                <c:pt idx="21">
                  <c:v>10</c:v>
                </c:pt>
                <c:pt idx="22">
                  <c:v>20</c:v>
                </c:pt>
                <c:pt idx="23">
                  <c:v>13</c:v>
                </c:pt>
                <c:pt idx="24">
                  <c:v>19</c:v>
                </c:pt>
                <c:pt idx="25">
                  <c:v>15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25</c:v>
                </c:pt>
                <c:pt idx="30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48866496"/>
        <c:axId val="-1648865952"/>
      </c:lineChart>
      <c:catAx>
        <c:axId val="-1648866496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5952"/>
        <c:crosses val="autoZero"/>
        <c:auto val="1"/>
        <c:lblAlgn val="ctr"/>
        <c:lblOffset val="100"/>
        <c:noMultiLvlLbl val="0"/>
      </c:catAx>
      <c:valAx>
        <c:axId val="-164886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64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$65,000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PASTELERIA'!$S$9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PASTELERIA'!$R$10:$R$40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PASTELERIA'!$S$10:$S$40</c:f>
              <c:numCache>
                <c:formatCode>General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'TAREA PASTELERIA'!$T$9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PASTELERIA'!$R$10:$R$40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PASTELERIA'!$T$10:$T$40</c:f>
              <c:numCache>
                <c:formatCode>General</c:formatCode>
                <c:ptCount val="31"/>
                <c:pt idx="0">
                  <c:v>18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25</c:v>
                </c:pt>
                <c:pt idx="5">
                  <c:v>21</c:v>
                </c:pt>
                <c:pt idx="6">
                  <c:v>16</c:v>
                </c:pt>
                <c:pt idx="7">
                  <c:v>14</c:v>
                </c:pt>
                <c:pt idx="8">
                  <c:v>17</c:v>
                </c:pt>
                <c:pt idx="9">
                  <c:v>26</c:v>
                </c:pt>
                <c:pt idx="10">
                  <c:v>19</c:v>
                </c:pt>
                <c:pt idx="11">
                  <c:v>13</c:v>
                </c:pt>
                <c:pt idx="12">
                  <c:v>20</c:v>
                </c:pt>
                <c:pt idx="13">
                  <c:v>19</c:v>
                </c:pt>
                <c:pt idx="14">
                  <c:v>30</c:v>
                </c:pt>
                <c:pt idx="15">
                  <c:v>15</c:v>
                </c:pt>
                <c:pt idx="16">
                  <c:v>15</c:v>
                </c:pt>
                <c:pt idx="17">
                  <c:v>18</c:v>
                </c:pt>
                <c:pt idx="18">
                  <c:v>22</c:v>
                </c:pt>
                <c:pt idx="19">
                  <c:v>20</c:v>
                </c:pt>
                <c:pt idx="20">
                  <c:v>24</c:v>
                </c:pt>
                <c:pt idx="21">
                  <c:v>17</c:v>
                </c:pt>
                <c:pt idx="22">
                  <c:v>25</c:v>
                </c:pt>
                <c:pt idx="23">
                  <c:v>23</c:v>
                </c:pt>
                <c:pt idx="24">
                  <c:v>19</c:v>
                </c:pt>
                <c:pt idx="25">
                  <c:v>22</c:v>
                </c:pt>
                <c:pt idx="26">
                  <c:v>16</c:v>
                </c:pt>
                <c:pt idx="27">
                  <c:v>25</c:v>
                </c:pt>
                <c:pt idx="28">
                  <c:v>19</c:v>
                </c:pt>
                <c:pt idx="29">
                  <c:v>21</c:v>
                </c:pt>
                <c:pt idx="30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48864864"/>
        <c:axId val="-1972201504"/>
      </c:lineChart>
      <c:catAx>
        <c:axId val="-1648864864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72201504"/>
        <c:crosses val="autoZero"/>
        <c:auto val="1"/>
        <c:lblAlgn val="ctr"/>
        <c:lblOffset val="100"/>
        <c:noMultiLvlLbl val="0"/>
      </c:catAx>
      <c:valAx>
        <c:axId val="-19722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486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$36,000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'EJERCICIO PANADERIA'!$N$9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'EJERCICIO PANADERIA'!$M$10:$M$40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'EJERCICIO PANADERIA'!$N$10:$N$40</c:f>
              <c:numCache>
                <c:formatCode>General</c:formatCode>
                <c:ptCount val="31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74</c:v>
                </c:pt>
                <c:pt idx="11">
                  <c:v>74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  <c:pt idx="18">
                  <c:v>74</c:v>
                </c:pt>
                <c:pt idx="19">
                  <c:v>74</c:v>
                </c:pt>
                <c:pt idx="20">
                  <c:v>74</c:v>
                </c:pt>
                <c:pt idx="21">
                  <c:v>74</c:v>
                </c:pt>
                <c:pt idx="22">
                  <c:v>74</c:v>
                </c:pt>
                <c:pt idx="23">
                  <c:v>74</c:v>
                </c:pt>
                <c:pt idx="24">
                  <c:v>74</c:v>
                </c:pt>
                <c:pt idx="25">
                  <c:v>74</c:v>
                </c:pt>
                <c:pt idx="26">
                  <c:v>74</c:v>
                </c:pt>
                <c:pt idx="27">
                  <c:v>74</c:v>
                </c:pt>
                <c:pt idx="28">
                  <c:v>74</c:v>
                </c:pt>
                <c:pt idx="29">
                  <c:v>74</c:v>
                </c:pt>
                <c:pt idx="30">
                  <c:v>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'EJERCICIO PANADERIA'!$O$9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'EJERCICIO PANADERIA'!$M$10:$M$40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'EJERCICIO PANADERIA'!$O$10:$O$40</c:f>
              <c:numCache>
                <c:formatCode>General</c:formatCode>
                <c:ptCount val="31"/>
                <c:pt idx="0">
                  <c:v>78</c:v>
                </c:pt>
                <c:pt idx="1">
                  <c:v>76</c:v>
                </c:pt>
                <c:pt idx="2">
                  <c:v>73</c:v>
                </c:pt>
                <c:pt idx="3">
                  <c:v>70</c:v>
                </c:pt>
                <c:pt idx="4">
                  <c:v>65</c:v>
                </c:pt>
                <c:pt idx="5">
                  <c:v>73</c:v>
                </c:pt>
                <c:pt idx="6">
                  <c:v>85</c:v>
                </c:pt>
                <c:pt idx="7">
                  <c:v>79</c:v>
                </c:pt>
                <c:pt idx="8">
                  <c:v>64</c:v>
                </c:pt>
                <c:pt idx="9">
                  <c:v>82</c:v>
                </c:pt>
                <c:pt idx="10">
                  <c:v>70</c:v>
                </c:pt>
                <c:pt idx="11">
                  <c:v>68</c:v>
                </c:pt>
                <c:pt idx="12">
                  <c:v>61</c:v>
                </c:pt>
                <c:pt idx="13">
                  <c:v>56</c:v>
                </c:pt>
                <c:pt idx="14">
                  <c:v>64</c:v>
                </c:pt>
                <c:pt idx="15">
                  <c:v>78</c:v>
                </c:pt>
                <c:pt idx="16">
                  <c:v>82</c:v>
                </c:pt>
                <c:pt idx="17">
                  <c:v>65</c:v>
                </c:pt>
                <c:pt idx="18">
                  <c:v>71</c:v>
                </c:pt>
                <c:pt idx="19">
                  <c:v>74</c:v>
                </c:pt>
                <c:pt idx="20">
                  <c:v>79</c:v>
                </c:pt>
                <c:pt idx="21">
                  <c:v>81</c:v>
                </c:pt>
                <c:pt idx="22">
                  <c:v>77</c:v>
                </c:pt>
                <c:pt idx="23">
                  <c:v>74</c:v>
                </c:pt>
                <c:pt idx="24">
                  <c:v>78</c:v>
                </c:pt>
                <c:pt idx="25">
                  <c:v>80</c:v>
                </c:pt>
                <c:pt idx="26">
                  <c:v>69</c:v>
                </c:pt>
                <c:pt idx="27">
                  <c:v>80</c:v>
                </c:pt>
                <c:pt idx="28">
                  <c:v>77</c:v>
                </c:pt>
                <c:pt idx="29">
                  <c:v>74</c:v>
                </c:pt>
                <c:pt idx="30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48864320"/>
        <c:axId val="-1648867040"/>
      </c:lineChart>
      <c:catAx>
        <c:axId val="-1648864320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7040"/>
        <c:crosses val="autoZero"/>
        <c:auto val="1"/>
        <c:lblAlgn val="ctr"/>
        <c:lblOffset val="100"/>
        <c:noMultiLvlLbl val="0"/>
      </c:catAx>
      <c:valAx>
        <c:axId val="-16488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43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$45,000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'EJERCICIO PANADERIA'!$S$9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'EJERCICIO PANADERIA'!$R$10:$R$40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'EJERCICIO PANADERIA'!$S$10:$S$40</c:f>
              <c:numCache>
                <c:formatCode>General</c:formatCode>
                <c:ptCount val="31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83</c:v>
                </c:pt>
                <c:pt idx="8">
                  <c:v>83</c:v>
                </c:pt>
                <c:pt idx="9">
                  <c:v>83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83</c:v>
                </c:pt>
                <c:pt idx="19">
                  <c:v>83</c:v>
                </c:pt>
                <c:pt idx="20">
                  <c:v>83</c:v>
                </c:pt>
                <c:pt idx="21">
                  <c:v>83</c:v>
                </c:pt>
                <c:pt idx="22">
                  <c:v>83</c:v>
                </c:pt>
                <c:pt idx="23">
                  <c:v>83</c:v>
                </c:pt>
                <c:pt idx="24">
                  <c:v>83</c:v>
                </c:pt>
                <c:pt idx="25">
                  <c:v>83</c:v>
                </c:pt>
                <c:pt idx="26">
                  <c:v>83</c:v>
                </c:pt>
                <c:pt idx="27">
                  <c:v>83</c:v>
                </c:pt>
                <c:pt idx="28">
                  <c:v>83</c:v>
                </c:pt>
                <c:pt idx="29">
                  <c:v>83</c:v>
                </c:pt>
                <c:pt idx="30">
                  <c:v>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'EJERCICIO PANADERIA'!$T$9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'EJERCICIO PANADERIA'!$R$10:$R$40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'EJERCICIO PANADERIA'!$T$10:$T$40</c:f>
              <c:numCache>
                <c:formatCode>General</c:formatCode>
                <c:ptCount val="31"/>
                <c:pt idx="0">
                  <c:v>90</c:v>
                </c:pt>
                <c:pt idx="1">
                  <c:v>89</c:v>
                </c:pt>
                <c:pt idx="2">
                  <c:v>87</c:v>
                </c:pt>
                <c:pt idx="3">
                  <c:v>78</c:v>
                </c:pt>
                <c:pt idx="4">
                  <c:v>98</c:v>
                </c:pt>
                <c:pt idx="5">
                  <c:v>87</c:v>
                </c:pt>
                <c:pt idx="6">
                  <c:v>76</c:v>
                </c:pt>
                <c:pt idx="7">
                  <c:v>87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79</c:v>
                </c:pt>
                <c:pt idx="12">
                  <c:v>89</c:v>
                </c:pt>
                <c:pt idx="13">
                  <c:v>88</c:v>
                </c:pt>
                <c:pt idx="14">
                  <c:v>83</c:v>
                </c:pt>
                <c:pt idx="15">
                  <c:v>83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71</c:v>
                </c:pt>
                <c:pt idx="20">
                  <c:v>88</c:v>
                </c:pt>
                <c:pt idx="21">
                  <c:v>80</c:v>
                </c:pt>
                <c:pt idx="22">
                  <c:v>75</c:v>
                </c:pt>
                <c:pt idx="23">
                  <c:v>87</c:v>
                </c:pt>
                <c:pt idx="24">
                  <c:v>85</c:v>
                </c:pt>
                <c:pt idx="25">
                  <c:v>72</c:v>
                </c:pt>
                <c:pt idx="26">
                  <c:v>94</c:v>
                </c:pt>
                <c:pt idx="27">
                  <c:v>83</c:v>
                </c:pt>
                <c:pt idx="28">
                  <c:v>93</c:v>
                </c:pt>
                <c:pt idx="29">
                  <c:v>85</c:v>
                </c:pt>
                <c:pt idx="30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48868672"/>
        <c:axId val="-1648862688"/>
      </c:lineChart>
      <c:catAx>
        <c:axId val="-1648868672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2688"/>
        <c:crosses val="autoZero"/>
        <c:auto val="1"/>
        <c:lblAlgn val="ctr"/>
        <c:lblOffset val="100"/>
        <c:noMultiLvlLbl val="0"/>
      </c:catAx>
      <c:valAx>
        <c:axId val="-164886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86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$15,000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'EJERCICIO PANADERIA'!$I$9</c:f>
              <c:strCache>
                <c:ptCount val="1"/>
                <c:pt idx="0">
                  <c:v>TORTAS DIARIAS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'EJERCICIO PANADERIA'!$H$10:$H$40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'EJERCICIO PANADERIA'!$I$10:$I$40</c:f>
              <c:numCache>
                <c:formatCode>General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'EJERCICIO PANADERIA'!$J$9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'EJERCICIO PANADERIA'!$H$10:$H$40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'EJERCICIO PANADERIA'!$J$10:$J$40</c:f>
              <c:numCache>
                <c:formatCode>General</c:formatCode>
                <c:ptCount val="31"/>
                <c:pt idx="0">
                  <c:v>53</c:v>
                </c:pt>
                <c:pt idx="1">
                  <c:v>48</c:v>
                </c:pt>
                <c:pt idx="2">
                  <c:v>34</c:v>
                </c:pt>
                <c:pt idx="3">
                  <c:v>66</c:v>
                </c:pt>
                <c:pt idx="4">
                  <c:v>37</c:v>
                </c:pt>
                <c:pt idx="5">
                  <c:v>68</c:v>
                </c:pt>
                <c:pt idx="6">
                  <c:v>54</c:v>
                </c:pt>
                <c:pt idx="7">
                  <c:v>54</c:v>
                </c:pt>
                <c:pt idx="8">
                  <c:v>36</c:v>
                </c:pt>
                <c:pt idx="9">
                  <c:v>55</c:v>
                </c:pt>
                <c:pt idx="10">
                  <c:v>35</c:v>
                </c:pt>
                <c:pt idx="11">
                  <c:v>52</c:v>
                </c:pt>
                <c:pt idx="12">
                  <c:v>53</c:v>
                </c:pt>
                <c:pt idx="13">
                  <c:v>52</c:v>
                </c:pt>
                <c:pt idx="14">
                  <c:v>47</c:v>
                </c:pt>
                <c:pt idx="15">
                  <c:v>40</c:v>
                </c:pt>
                <c:pt idx="16">
                  <c:v>68</c:v>
                </c:pt>
                <c:pt idx="17">
                  <c:v>57</c:v>
                </c:pt>
                <c:pt idx="18">
                  <c:v>46</c:v>
                </c:pt>
                <c:pt idx="19">
                  <c:v>58</c:v>
                </c:pt>
                <c:pt idx="20">
                  <c:v>48</c:v>
                </c:pt>
                <c:pt idx="21">
                  <c:v>64</c:v>
                </c:pt>
                <c:pt idx="22">
                  <c:v>67</c:v>
                </c:pt>
                <c:pt idx="23">
                  <c:v>57</c:v>
                </c:pt>
                <c:pt idx="24">
                  <c:v>46</c:v>
                </c:pt>
                <c:pt idx="25">
                  <c:v>50</c:v>
                </c:pt>
                <c:pt idx="26">
                  <c:v>50</c:v>
                </c:pt>
                <c:pt idx="27">
                  <c:v>43</c:v>
                </c:pt>
                <c:pt idx="28">
                  <c:v>40</c:v>
                </c:pt>
                <c:pt idx="29">
                  <c:v>58</c:v>
                </c:pt>
                <c:pt idx="30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48863232"/>
        <c:axId val="-1648865408"/>
      </c:lineChart>
      <c:catAx>
        <c:axId val="-1648863232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5408"/>
        <c:crosses val="autoZero"/>
        <c:auto val="1"/>
        <c:lblAlgn val="ctr"/>
        <c:lblOffset val="100"/>
        <c:noMultiLvlLbl val="0"/>
      </c:catAx>
      <c:valAx>
        <c:axId val="-164886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488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676</xdr:colOff>
      <xdr:row>7</xdr:row>
      <xdr:rowOff>7778</xdr:rowOff>
    </xdr:from>
    <xdr:to>
      <xdr:col>28</xdr:col>
      <xdr:colOff>782320</xdr:colOff>
      <xdr:row>25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781959</xdr:colOff>
      <xdr:row>27</xdr:row>
      <xdr:rowOff>29094</xdr:rowOff>
    </xdr:from>
    <xdr:to>
      <xdr:col>28</xdr:col>
      <xdr:colOff>763486</xdr:colOff>
      <xdr:row>44</xdr:row>
      <xdr:rowOff>174392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778302</xdr:colOff>
      <xdr:row>47</xdr:row>
      <xdr:rowOff>3058</xdr:rowOff>
    </xdr:from>
    <xdr:to>
      <xdr:col>28</xdr:col>
      <xdr:colOff>773622</xdr:colOff>
      <xdr:row>66</xdr:row>
      <xdr:rowOff>27791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781959</xdr:colOff>
      <xdr:row>27</xdr:row>
      <xdr:rowOff>29094</xdr:rowOff>
    </xdr:from>
    <xdr:to>
      <xdr:col>28</xdr:col>
      <xdr:colOff>763486</xdr:colOff>
      <xdr:row>44</xdr:row>
      <xdr:rowOff>174392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778302</xdr:colOff>
      <xdr:row>47</xdr:row>
      <xdr:rowOff>3058</xdr:rowOff>
    </xdr:from>
    <xdr:to>
      <xdr:col>28</xdr:col>
      <xdr:colOff>773622</xdr:colOff>
      <xdr:row>66</xdr:row>
      <xdr:rowOff>27791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783166</xdr:colOff>
      <xdr:row>7</xdr:row>
      <xdr:rowOff>4232</xdr:rowOff>
    </xdr:from>
    <xdr:to>
      <xdr:col>28</xdr:col>
      <xdr:colOff>793749</xdr:colOff>
      <xdr:row>25</xdr:row>
      <xdr:rowOff>21165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1"/>
  <sheetViews>
    <sheetView tabSelected="1" topLeftCell="A3" zoomScale="47" zoomScaleNormal="21" workbookViewId="0">
      <selection activeCell="E38" sqref="E38"/>
    </sheetView>
  </sheetViews>
  <sheetFormatPr baseColWidth="10" defaultRowHeight="14.4" x14ac:dyDescent="0.3"/>
  <cols>
    <col min="2" max="2" width="19" customWidth="1"/>
    <col min="3" max="3" width="12.6640625" customWidth="1"/>
    <col min="5" max="5" width="17.77734375" customWidth="1"/>
    <col min="6" max="6" width="13.109375" customWidth="1"/>
    <col min="8" max="8" width="12.109375" customWidth="1"/>
    <col min="9" max="9" width="13.44140625" customWidth="1"/>
  </cols>
  <sheetData>
    <row r="2" spans="2:21" ht="28.8" customHeight="1" x14ac:dyDescent="0.3">
      <c r="B2" s="44" t="s">
        <v>8</v>
      </c>
      <c r="C2" s="44"/>
      <c r="D2" s="44"/>
      <c r="E2" s="44"/>
      <c r="F2" s="44"/>
    </row>
    <row r="3" spans="2:21" x14ac:dyDescent="0.3">
      <c r="B3" s="45" t="s">
        <v>5</v>
      </c>
      <c r="C3" s="45"/>
      <c r="D3" s="45"/>
      <c r="E3" s="45"/>
      <c r="F3" s="45"/>
    </row>
    <row r="4" spans="2:21" x14ac:dyDescent="0.3">
      <c r="B4" s="46" t="s">
        <v>6</v>
      </c>
      <c r="C4" s="46"/>
      <c r="D4" s="46"/>
      <c r="E4" s="46"/>
      <c r="F4" s="46"/>
    </row>
    <row r="5" spans="2:21" ht="14.4" customHeight="1" x14ac:dyDescent="0.3">
      <c r="B5" s="45" t="s">
        <v>7</v>
      </c>
      <c r="C5" s="45"/>
      <c r="D5" s="45"/>
      <c r="E5" s="45"/>
      <c r="F5" s="45"/>
    </row>
    <row r="6" spans="2:21" ht="42.6" customHeight="1" x14ac:dyDescent="0.3">
      <c r="B6" s="47" t="s">
        <v>21</v>
      </c>
      <c r="C6" s="47"/>
      <c r="D6" s="47"/>
      <c r="E6" s="47"/>
      <c r="F6" s="47"/>
    </row>
    <row r="7" spans="2:21" ht="22.2" customHeight="1" thickBot="1" x14ac:dyDescent="0.35">
      <c r="B7" s="1"/>
      <c r="C7" s="1"/>
      <c r="D7" s="1"/>
      <c r="E7" s="1"/>
    </row>
    <row r="8" spans="2:21" x14ac:dyDescent="0.3">
      <c r="B8" s="37" t="s">
        <v>1</v>
      </c>
      <c r="C8" s="39"/>
      <c r="E8" s="37" t="s">
        <v>18</v>
      </c>
      <c r="F8" s="39"/>
      <c r="H8" s="37" t="s">
        <v>18</v>
      </c>
      <c r="I8" s="38"/>
      <c r="J8" s="38"/>
      <c r="K8" s="39"/>
      <c r="M8" s="37" t="s">
        <v>26</v>
      </c>
      <c r="N8" s="38"/>
      <c r="O8" s="38"/>
      <c r="P8" s="39"/>
      <c r="R8" s="37" t="s">
        <v>19</v>
      </c>
      <c r="S8" s="38"/>
      <c r="T8" s="38"/>
      <c r="U8" s="39"/>
    </row>
    <row r="9" spans="2:21" ht="28.2" customHeight="1" x14ac:dyDescent="0.3">
      <c r="B9" s="5" t="s">
        <v>17</v>
      </c>
      <c r="C9" s="6"/>
      <c r="E9" s="40" t="s">
        <v>16</v>
      </c>
      <c r="F9" s="41"/>
      <c r="H9" s="29" t="s">
        <v>24</v>
      </c>
      <c r="I9" s="30" t="s">
        <v>2</v>
      </c>
      <c r="J9" s="30" t="s">
        <v>3</v>
      </c>
      <c r="K9" s="31" t="s">
        <v>4</v>
      </c>
      <c r="M9" s="29" t="s">
        <v>24</v>
      </c>
      <c r="N9" s="30" t="s">
        <v>2</v>
      </c>
      <c r="O9" s="30" t="s">
        <v>3</v>
      </c>
      <c r="P9" s="31" t="s">
        <v>4</v>
      </c>
      <c r="R9" s="29" t="s">
        <v>24</v>
      </c>
      <c r="S9" s="30" t="s">
        <v>2</v>
      </c>
      <c r="T9" s="30" t="s">
        <v>3</v>
      </c>
      <c r="U9" s="31" t="s">
        <v>4</v>
      </c>
    </row>
    <row r="10" spans="2:21" x14ac:dyDescent="0.3">
      <c r="B10" s="4" t="s">
        <v>15</v>
      </c>
      <c r="C10" s="7">
        <v>0</v>
      </c>
      <c r="E10" s="4" t="s">
        <v>15</v>
      </c>
      <c r="F10" s="7">
        <v>16500</v>
      </c>
      <c r="H10" s="36">
        <v>1</v>
      </c>
      <c r="I10" s="26">
        <v>11</v>
      </c>
      <c r="J10" s="26">
        <v>1</v>
      </c>
      <c r="K10" s="27">
        <f t="shared" ref="K10:K41" si="0">J10-I10</f>
        <v>-10</v>
      </c>
      <c r="M10" s="36">
        <v>1</v>
      </c>
      <c r="N10" s="26">
        <v>17</v>
      </c>
      <c r="O10" s="26">
        <v>14</v>
      </c>
      <c r="P10" s="27">
        <f>O10-N10</f>
        <v>-3</v>
      </c>
      <c r="R10" s="36">
        <v>1</v>
      </c>
      <c r="S10" s="26">
        <v>20</v>
      </c>
      <c r="T10" s="26">
        <v>18</v>
      </c>
      <c r="U10" s="27">
        <f>T10-S10</f>
        <v>-2</v>
      </c>
    </row>
    <row r="11" spans="2:21" x14ac:dyDescent="0.3">
      <c r="B11" s="4" t="s">
        <v>14</v>
      </c>
      <c r="C11" s="7">
        <v>300</v>
      </c>
      <c r="E11" s="4" t="s">
        <v>14</v>
      </c>
      <c r="F11" s="7">
        <v>300</v>
      </c>
      <c r="H11" s="36">
        <v>2</v>
      </c>
      <c r="I11" s="26">
        <v>11</v>
      </c>
      <c r="J11" s="26">
        <v>16</v>
      </c>
      <c r="K11" s="28">
        <f t="shared" si="0"/>
        <v>5</v>
      </c>
      <c r="M11" s="36">
        <v>2</v>
      </c>
      <c r="N11" s="26">
        <v>17</v>
      </c>
      <c r="O11" s="26">
        <v>17</v>
      </c>
      <c r="P11" s="28">
        <f>O11-N11</f>
        <v>0</v>
      </c>
      <c r="R11" s="36">
        <v>2</v>
      </c>
      <c r="S11" s="26">
        <v>20</v>
      </c>
      <c r="T11" s="26">
        <v>24</v>
      </c>
      <c r="U11" s="28">
        <f>T11-S11</f>
        <v>4</v>
      </c>
    </row>
    <row r="12" spans="2:21" x14ac:dyDescent="0.3">
      <c r="B12" s="4" t="s">
        <v>13</v>
      </c>
      <c r="C12" s="3"/>
      <c r="E12" s="4" t="s">
        <v>13</v>
      </c>
      <c r="F12" s="3"/>
      <c r="H12" s="36">
        <v>3</v>
      </c>
      <c r="I12" s="26">
        <v>11</v>
      </c>
      <c r="J12" s="26">
        <v>9</v>
      </c>
      <c r="K12" s="27">
        <f t="shared" si="0"/>
        <v>-2</v>
      </c>
      <c r="M12" s="36">
        <v>3</v>
      </c>
      <c r="N12" s="26">
        <v>17</v>
      </c>
      <c r="O12" s="26">
        <v>18</v>
      </c>
      <c r="P12" s="28">
        <f t="shared" ref="P12:P40" si="1">O12-N12</f>
        <v>1</v>
      </c>
      <c r="R12" s="36">
        <v>3</v>
      </c>
      <c r="S12" s="26">
        <v>20</v>
      </c>
      <c r="T12" s="26">
        <v>15</v>
      </c>
      <c r="U12" s="27">
        <f t="shared" ref="U12:U40" si="2">T12-S12</f>
        <v>-5</v>
      </c>
    </row>
    <row r="13" spans="2:21" x14ac:dyDescent="0.3">
      <c r="B13" s="4" t="s">
        <v>12</v>
      </c>
      <c r="C13" s="7">
        <v>45000</v>
      </c>
      <c r="E13" s="4" t="s">
        <v>12</v>
      </c>
      <c r="F13" s="7">
        <v>45000</v>
      </c>
      <c r="H13" s="36">
        <v>4</v>
      </c>
      <c r="I13" s="26">
        <v>11</v>
      </c>
      <c r="J13" s="26">
        <v>15</v>
      </c>
      <c r="K13" s="28">
        <f t="shared" si="0"/>
        <v>4</v>
      </c>
      <c r="M13" s="36">
        <v>4</v>
      </c>
      <c r="N13" s="26">
        <v>17</v>
      </c>
      <c r="O13" s="26">
        <v>21</v>
      </c>
      <c r="P13" s="28">
        <f t="shared" si="1"/>
        <v>4</v>
      </c>
      <c r="R13" s="36">
        <v>4</v>
      </c>
      <c r="S13" s="26">
        <v>20</v>
      </c>
      <c r="T13" s="26">
        <v>19</v>
      </c>
      <c r="U13" s="27">
        <f t="shared" si="2"/>
        <v>-1</v>
      </c>
    </row>
    <row r="14" spans="2:21" x14ac:dyDescent="0.3">
      <c r="B14" s="4" t="s">
        <v>11</v>
      </c>
      <c r="C14" s="7">
        <v>120</v>
      </c>
      <c r="E14" s="4" t="s">
        <v>11</v>
      </c>
      <c r="F14" s="7">
        <v>120</v>
      </c>
      <c r="H14" s="36">
        <v>5</v>
      </c>
      <c r="I14" s="26">
        <v>11</v>
      </c>
      <c r="J14" s="26">
        <v>17</v>
      </c>
      <c r="K14" s="28">
        <f t="shared" si="0"/>
        <v>6</v>
      </c>
      <c r="M14" s="36">
        <v>5</v>
      </c>
      <c r="N14" s="26">
        <v>17</v>
      </c>
      <c r="O14" s="26">
        <v>24</v>
      </c>
      <c r="P14" s="28">
        <f t="shared" si="1"/>
        <v>7</v>
      </c>
      <c r="R14" s="36">
        <v>5</v>
      </c>
      <c r="S14" s="26">
        <v>20</v>
      </c>
      <c r="T14" s="26">
        <v>25</v>
      </c>
      <c r="U14" s="28">
        <f t="shared" si="2"/>
        <v>5</v>
      </c>
    </row>
    <row r="15" spans="2:21" x14ac:dyDescent="0.3">
      <c r="B15" s="12" t="s">
        <v>10</v>
      </c>
      <c r="C15" s="23">
        <f>(C13+C10)/(C11-C14)</f>
        <v>250</v>
      </c>
      <c r="E15" s="12" t="s">
        <v>10</v>
      </c>
      <c r="F15" s="23">
        <f>(F13+F10)/(F11-F14)</f>
        <v>341.66666666666669</v>
      </c>
      <c r="H15" s="36">
        <v>6</v>
      </c>
      <c r="I15" s="26">
        <v>11</v>
      </c>
      <c r="J15" s="26">
        <v>10</v>
      </c>
      <c r="K15" s="27">
        <f t="shared" si="0"/>
        <v>-1</v>
      </c>
      <c r="M15" s="36">
        <v>6</v>
      </c>
      <c r="N15" s="26">
        <v>17</v>
      </c>
      <c r="O15" s="26">
        <v>16</v>
      </c>
      <c r="P15" s="27">
        <f t="shared" si="1"/>
        <v>-1</v>
      </c>
      <c r="R15" s="36">
        <v>6</v>
      </c>
      <c r="S15" s="26">
        <v>20</v>
      </c>
      <c r="T15" s="26">
        <v>21</v>
      </c>
      <c r="U15" s="28">
        <f t="shared" si="2"/>
        <v>1</v>
      </c>
    </row>
    <row r="16" spans="2:21" ht="15" thickBot="1" x14ac:dyDescent="0.35">
      <c r="B16" s="20" t="s">
        <v>9</v>
      </c>
      <c r="C16" s="21">
        <f>C15/30+0.67</f>
        <v>9.0033333333333339</v>
      </c>
      <c r="E16" s="20" t="s">
        <v>9</v>
      </c>
      <c r="F16" s="21">
        <f>F15/30</f>
        <v>11.388888888888889</v>
      </c>
      <c r="H16" s="36">
        <v>7</v>
      </c>
      <c r="I16" s="26">
        <v>11</v>
      </c>
      <c r="J16" s="26">
        <v>12</v>
      </c>
      <c r="K16" s="28">
        <f t="shared" si="0"/>
        <v>1</v>
      </c>
      <c r="M16" s="36">
        <v>7</v>
      </c>
      <c r="N16" s="26">
        <v>17</v>
      </c>
      <c r="O16" s="26">
        <v>12</v>
      </c>
      <c r="P16" s="27">
        <f t="shared" si="1"/>
        <v>-5</v>
      </c>
      <c r="R16" s="36">
        <v>7</v>
      </c>
      <c r="S16" s="26">
        <v>20</v>
      </c>
      <c r="T16" s="26">
        <v>16</v>
      </c>
      <c r="U16" s="27">
        <f t="shared" si="2"/>
        <v>-4</v>
      </c>
    </row>
    <row r="17" spans="2:21" ht="15" thickBot="1" x14ac:dyDescent="0.35">
      <c r="H17" s="36">
        <v>8</v>
      </c>
      <c r="I17" s="26">
        <v>11</v>
      </c>
      <c r="J17" s="26">
        <v>9</v>
      </c>
      <c r="K17" s="27">
        <f t="shared" si="0"/>
        <v>-2</v>
      </c>
      <c r="M17" s="36">
        <v>8</v>
      </c>
      <c r="N17" s="26">
        <v>17</v>
      </c>
      <c r="O17" s="26">
        <v>16</v>
      </c>
      <c r="P17" s="27">
        <f t="shared" si="1"/>
        <v>-1</v>
      </c>
      <c r="R17" s="36">
        <v>8</v>
      </c>
      <c r="S17" s="26">
        <v>20</v>
      </c>
      <c r="T17" s="26">
        <v>14</v>
      </c>
      <c r="U17" s="27">
        <f t="shared" si="2"/>
        <v>-6</v>
      </c>
    </row>
    <row r="18" spans="2:21" x14ac:dyDescent="0.3">
      <c r="B18" s="42" t="s">
        <v>20</v>
      </c>
      <c r="C18" s="43"/>
      <c r="E18" s="42" t="s">
        <v>19</v>
      </c>
      <c r="F18" s="43"/>
      <c r="H18" s="36">
        <v>9</v>
      </c>
      <c r="I18" s="26">
        <v>11</v>
      </c>
      <c r="J18" s="26">
        <v>13</v>
      </c>
      <c r="K18" s="28">
        <f t="shared" si="0"/>
        <v>2</v>
      </c>
      <c r="M18" s="36">
        <v>9</v>
      </c>
      <c r="N18" s="26">
        <v>17</v>
      </c>
      <c r="O18" s="26">
        <v>10</v>
      </c>
      <c r="P18" s="27">
        <f t="shared" si="1"/>
        <v>-7</v>
      </c>
      <c r="R18" s="36">
        <v>9</v>
      </c>
      <c r="S18" s="26">
        <v>20</v>
      </c>
      <c r="T18" s="26">
        <v>17</v>
      </c>
      <c r="U18" s="27">
        <f t="shared" si="2"/>
        <v>-3</v>
      </c>
    </row>
    <row r="19" spans="2:21" x14ac:dyDescent="0.3">
      <c r="B19" s="11" t="s">
        <v>16</v>
      </c>
      <c r="C19" s="9"/>
      <c r="E19" s="11" t="s">
        <v>16</v>
      </c>
      <c r="F19" s="9"/>
      <c r="H19" s="36">
        <v>10</v>
      </c>
      <c r="I19" s="26">
        <v>11</v>
      </c>
      <c r="J19" s="26">
        <v>7</v>
      </c>
      <c r="K19" s="27">
        <f t="shared" si="0"/>
        <v>-4</v>
      </c>
      <c r="M19" s="36">
        <v>10</v>
      </c>
      <c r="N19" s="26">
        <v>17</v>
      </c>
      <c r="O19" s="26">
        <v>18</v>
      </c>
      <c r="P19" s="28">
        <f t="shared" si="1"/>
        <v>1</v>
      </c>
      <c r="R19" s="36">
        <v>10</v>
      </c>
      <c r="S19" s="26">
        <v>20</v>
      </c>
      <c r="T19" s="26">
        <v>26</v>
      </c>
      <c r="U19" s="28">
        <f t="shared" si="2"/>
        <v>6</v>
      </c>
    </row>
    <row r="20" spans="2:21" x14ac:dyDescent="0.3">
      <c r="B20" s="4" t="s">
        <v>15</v>
      </c>
      <c r="C20" s="7">
        <v>42500</v>
      </c>
      <c r="E20" s="4" t="s">
        <v>15</v>
      </c>
      <c r="F20" s="7">
        <v>65000</v>
      </c>
      <c r="H20" s="36">
        <v>11</v>
      </c>
      <c r="I20" s="26">
        <v>11</v>
      </c>
      <c r="J20" s="26">
        <v>10</v>
      </c>
      <c r="K20" s="27">
        <f t="shared" si="0"/>
        <v>-1</v>
      </c>
      <c r="M20" s="36">
        <v>11</v>
      </c>
      <c r="N20" s="26">
        <v>17</v>
      </c>
      <c r="O20" s="26">
        <v>12</v>
      </c>
      <c r="P20" s="27">
        <f t="shared" si="1"/>
        <v>-5</v>
      </c>
      <c r="R20" s="36">
        <v>11</v>
      </c>
      <c r="S20" s="26">
        <v>20</v>
      </c>
      <c r="T20" s="26">
        <v>19</v>
      </c>
      <c r="U20" s="27">
        <f t="shared" si="2"/>
        <v>-1</v>
      </c>
    </row>
    <row r="21" spans="2:21" x14ac:dyDescent="0.3">
      <c r="B21" s="4" t="s">
        <v>14</v>
      </c>
      <c r="C21" s="7">
        <v>300</v>
      </c>
      <c r="E21" s="4" t="s">
        <v>14</v>
      </c>
      <c r="F21" s="7">
        <v>300</v>
      </c>
      <c r="H21" s="36">
        <v>12</v>
      </c>
      <c r="I21" s="26">
        <v>11</v>
      </c>
      <c r="J21" s="26">
        <v>10</v>
      </c>
      <c r="K21" s="27">
        <f t="shared" si="0"/>
        <v>-1</v>
      </c>
      <c r="M21" s="36">
        <v>12</v>
      </c>
      <c r="N21" s="26">
        <v>17</v>
      </c>
      <c r="O21" s="26">
        <v>16</v>
      </c>
      <c r="P21" s="27">
        <f t="shared" si="1"/>
        <v>-1</v>
      </c>
      <c r="R21" s="36">
        <v>12</v>
      </c>
      <c r="S21" s="26">
        <v>20</v>
      </c>
      <c r="T21" s="26">
        <v>13</v>
      </c>
      <c r="U21" s="27">
        <f t="shared" si="2"/>
        <v>-7</v>
      </c>
    </row>
    <row r="22" spans="2:21" x14ac:dyDescent="0.3">
      <c r="B22" s="4" t="s">
        <v>13</v>
      </c>
      <c r="C22" s="3"/>
      <c r="E22" s="4" t="s">
        <v>13</v>
      </c>
      <c r="F22" s="10"/>
      <c r="H22" s="36">
        <v>13</v>
      </c>
      <c r="I22" s="26">
        <v>11</v>
      </c>
      <c r="J22" s="26">
        <v>14</v>
      </c>
      <c r="K22" s="28">
        <f t="shared" si="0"/>
        <v>3</v>
      </c>
      <c r="M22" s="36">
        <v>13</v>
      </c>
      <c r="N22" s="26">
        <v>17</v>
      </c>
      <c r="O22" s="26">
        <v>14</v>
      </c>
      <c r="P22" s="27">
        <f t="shared" si="1"/>
        <v>-3</v>
      </c>
      <c r="R22" s="36">
        <v>13</v>
      </c>
      <c r="S22" s="26">
        <v>20</v>
      </c>
      <c r="T22" s="26">
        <v>20</v>
      </c>
      <c r="U22" s="28">
        <f t="shared" si="2"/>
        <v>0</v>
      </c>
    </row>
    <row r="23" spans="2:21" x14ac:dyDescent="0.3">
      <c r="B23" s="4" t="s">
        <v>12</v>
      </c>
      <c r="C23" s="7">
        <v>45000</v>
      </c>
      <c r="E23" s="4" t="s">
        <v>12</v>
      </c>
      <c r="F23" s="7">
        <v>45000</v>
      </c>
      <c r="H23" s="36">
        <v>14</v>
      </c>
      <c r="I23" s="26">
        <v>11</v>
      </c>
      <c r="J23" s="26">
        <v>6</v>
      </c>
      <c r="K23" s="27">
        <f t="shared" si="0"/>
        <v>-5</v>
      </c>
      <c r="M23" s="36">
        <v>14</v>
      </c>
      <c r="N23" s="26">
        <v>17</v>
      </c>
      <c r="O23" s="26">
        <v>12</v>
      </c>
      <c r="P23" s="27">
        <f t="shared" si="1"/>
        <v>-5</v>
      </c>
      <c r="R23" s="36">
        <v>14</v>
      </c>
      <c r="S23" s="26">
        <v>20</v>
      </c>
      <c r="T23" s="26">
        <v>19</v>
      </c>
      <c r="U23" s="27">
        <f t="shared" si="2"/>
        <v>-1</v>
      </c>
    </row>
    <row r="24" spans="2:21" x14ac:dyDescent="0.3">
      <c r="B24" s="4" t="s">
        <v>11</v>
      </c>
      <c r="C24" s="7">
        <v>120</v>
      </c>
      <c r="E24" s="4" t="s">
        <v>11</v>
      </c>
      <c r="F24" s="7">
        <v>120</v>
      </c>
      <c r="H24" s="36">
        <v>15</v>
      </c>
      <c r="I24" s="26">
        <v>11</v>
      </c>
      <c r="J24" s="26">
        <v>16</v>
      </c>
      <c r="K24" s="28">
        <f t="shared" si="0"/>
        <v>5</v>
      </c>
      <c r="M24" s="36">
        <v>15</v>
      </c>
      <c r="N24" s="26">
        <v>17</v>
      </c>
      <c r="O24" s="26">
        <v>10</v>
      </c>
      <c r="P24" s="27">
        <f t="shared" si="1"/>
        <v>-7</v>
      </c>
      <c r="R24" s="36">
        <v>15</v>
      </c>
      <c r="S24" s="26">
        <v>20</v>
      </c>
      <c r="T24" s="26">
        <v>30</v>
      </c>
      <c r="U24" s="28">
        <f t="shared" si="2"/>
        <v>10</v>
      </c>
    </row>
    <row r="25" spans="2:21" x14ac:dyDescent="0.3">
      <c r="B25" s="12" t="s">
        <v>10</v>
      </c>
      <c r="C25" s="23">
        <f>(C23+C20)/(C21-C24)+0.89</f>
        <v>487.00111111111107</v>
      </c>
      <c r="E25" s="8" t="s">
        <v>10</v>
      </c>
      <c r="F25" s="13">
        <f>(F23+F20)/(F21-F24)</f>
        <v>611.11111111111109</v>
      </c>
      <c r="H25" s="36">
        <v>16</v>
      </c>
      <c r="I25" s="26">
        <v>11</v>
      </c>
      <c r="J25" s="26">
        <v>11</v>
      </c>
      <c r="K25" s="28">
        <f t="shared" si="0"/>
        <v>0</v>
      </c>
      <c r="M25" s="36">
        <v>16</v>
      </c>
      <c r="N25" s="26">
        <v>17</v>
      </c>
      <c r="O25" s="26">
        <v>19</v>
      </c>
      <c r="P25" s="28">
        <f t="shared" si="1"/>
        <v>2</v>
      </c>
      <c r="R25" s="36">
        <v>16</v>
      </c>
      <c r="S25" s="26">
        <v>20</v>
      </c>
      <c r="T25" s="26">
        <v>15</v>
      </c>
      <c r="U25" s="27">
        <f t="shared" si="2"/>
        <v>-5</v>
      </c>
    </row>
    <row r="26" spans="2:21" ht="15" thickBot="1" x14ac:dyDescent="0.35">
      <c r="B26" s="20" t="s">
        <v>9</v>
      </c>
      <c r="C26" s="21">
        <f>C25/30+0.77</f>
        <v>17.003370370370369</v>
      </c>
      <c r="E26" s="20" t="s">
        <v>9</v>
      </c>
      <c r="F26" s="21">
        <f>F25/30</f>
        <v>20.37037037037037</v>
      </c>
      <c r="H26" s="36">
        <v>17</v>
      </c>
      <c r="I26" s="26">
        <v>11</v>
      </c>
      <c r="J26" s="26">
        <v>13</v>
      </c>
      <c r="K26" s="28">
        <f t="shared" si="0"/>
        <v>2</v>
      </c>
      <c r="M26" s="36">
        <v>17</v>
      </c>
      <c r="N26" s="26">
        <v>17</v>
      </c>
      <c r="O26" s="26">
        <v>17</v>
      </c>
      <c r="P26" s="28">
        <f t="shared" si="1"/>
        <v>0</v>
      </c>
      <c r="R26" s="36">
        <v>17</v>
      </c>
      <c r="S26" s="26">
        <v>20</v>
      </c>
      <c r="T26" s="26">
        <v>15</v>
      </c>
      <c r="U26" s="27">
        <f t="shared" si="2"/>
        <v>-5</v>
      </c>
    </row>
    <row r="27" spans="2:21" ht="15" thickBot="1" x14ac:dyDescent="0.35">
      <c r="H27" s="36">
        <v>18</v>
      </c>
      <c r="I27" s="26">
        <v>11</v>
      </c>
      <c r="J27" s="26">
        <v>6</v>
      </c>
      <c r="K27" s="27">
        <f t="shared" si="0"/>
        <v>-5</v>
      </c>
      <c r="M27" s="36">
        <v>18</v>
      </c>
      <c r="N27" s="26">
        <v>17</v>
      </c>
      <c r="O27" s="26">
        <v>15</v>
      </c>
      <c r="P27" s="27">
        <f t="shared" si="1"/>
        <v>-2</v>
      </c>
      <c r="R27" s="36">
        <v>18</v>
      </c>
      <c r="S27" s="26">
        <v>20</v>
      </c>
      <c r="T27" s="26">
        <v>18</v>
      </c>
      <c r="U27" s="27">
        <f t="shared" si="2"/>
        <v>-2</v>
      </c>
    </row>
    <row r="28" spans="2:21" x14ac:dyDescent="0.3">
      <c r="B28" s="25" t="s">
        <v>0</v>
      </c>
      <c r="C28" s="15">
        <v>0</v>
      </c>
      <c r="D28" s="15">
        <v>16500</v>
      </c>
      <c r="E28" s="15">
        <v>42500</v>
      </c>
      <c r="F28" s="16">
        <v>65000</v>
      </c>
      <c r="H28" s="36">
        <v>19</v>
      </c>
      <c r="I28" s="26">
        <v>11</v>
      </c>
      <c r="J28" s="26">
        <v>12</v>
      </c>
      <c r="K28" s="28">
        <f t="shared" si="0"/>
        <v>1</v>
      </c>
      <c r="M28" s="36">
        <v>19</v>
      </c>
      <c r="N28" s="26">
        <v>17</v>
      </c>
      <c r="O28" s="26">
        <v>13</v>
      </c>
      <c r="P28" s="27">
        <f t="shared" si="1"/>
        <v>-4</v>
      </c>
      <c r="R28" s="36">
        <v>19</v>
      </c>
      <c r="S28" s="26">
        <v>20</v>
      </c>
      <c r="T28" s="26">
        <v>22</v>
      </c>
      <c r="U28" s="28">
        <f t="shared" si="2"/>
        <v>2</v>
      </c>
    </row>
    <row r="29" spans="2:21" x14ac:dyDescent="0.3">
      <c r="B29" s="24" t="s">
        <v>23</v>
      </c>
      <c r="C29" s="14">
        <f>C15</f>
        <v>250</v>
      </c>
      <c r="D29" s="14">
        <f>F15</f>
        <v>341.66666666666669</v>
      </c>
      <c r="E29" s="14">
        <f>C25</f>
        <v>487.00111111111107</v>
      </c>
      <c r="F29" s="17">
        <f>F25</f>
        <v>611.11111111111109</v>
      </c>
      <c r="H29" s="36">
        <v>20</v>
      </c>
      <c r="I29" s="26">
        <v>11</v>
      </c>
      <c r="J29" s="26">
        <v>15</v>
      </c>
      <c r="K29" s="28">
        <f t="shared" si="0"/>
        <v>4</v>
      </c>
      <c r="M29" s="36">
        <v>20</v>
      </c>
      <c r="N29" s="26">
        <v>17</v>
      </c>
      <c r="O29" s="26">
        <v>12</v>
      </c>
      <c r="P29" s="27">
        <f t="shared" si="1"/>
        <v>-5</v>
      </c>
      <c r="R29" s="36">
        <v>20</v>
      </c>
      <c r="S29" s="26">
        <v>20</v>
      </c>
      <c r="T29" s="26">
        <v>20</v>
      </c>
      <c r="U29" s="28">
        <f t="shared" si="2"/>
        <v>0</v>
      </c>
    </row>
    <row r="30" spans="2:21" ht="15" thickBot="1" x14ac:dyDescent="0.35">
      <c r="B30" s="22" t="s">
        <v>22</v>
      </c>
      <c r="C30" s="18">
        <f>C16</f>
        <v>9.0033333333333339</v>
      </c>
      <c r="D30" s="18">
        <f>F16</f>
        <v>11.388888888888889</v>
      </c>
      <c r="E30" s="18">
        <f>C26</f>
        <v>17.003370370370369</v>
      </c>
      <c r="F30" s="19">
        <f>F26</f>
        <v>20.37037037037037</v>
      </c>
      <c r="H30" s="36">
        <v>21</v>
      </c>
      <c r="I30" s="26">
        <v>11</v>
      </c>
      <c r="J30" s="26">
        <v>11</v>
      </c>
      <c r="K30" s="28">
        <f t="shared" si="0"/>
        <v>0</v>
      </c>
      <c r="M30" s="36">
        <v>21</v>
      </c>
      <c r="N30" s="26">
        <v>17</v>
      </c>
      <c r="O30" s="26">
        <v>18</v>
      </c>
      <c r="P30" s="28">
        <f t="shared" si="1"/>
        <v>1</v>
      </c>
      <c r="R30" s="36">
        <v>21</v>
      </c>
      <c r="S30" s="26">
        <v>20</v>
      </c>
      <c r="T30" s="26">
        <v>24</v>
      </c>
      <c r="U30" s="28">
        <f t="shared" si="2"/>
        <v>4</v>
      </c>
    </row>
    <row r="31" spans="2:21" x14ac:dyDescent="0.3">
      <c r="H31" s="36">
        <v>22</v>
      </c>
      <c r="I31" s="26">
        <v>11</v>
      </c>
      <c r="J31" s="26">
        <v>12</v>
      </c>
      <c r="K31" s="28">
        <f t="shared" si="0"/>
        <v>1</v>
      </c>
      <c r="M31" s="36">
        <v>22</v>
      </c>
      <c r="N31" s="26">
        <v>17</v>
      </c>
      <c r="O31" s="26">
        <v>10</v>
      </c>
      <c r="P31" s="27">
        <f t="shared" si="1"/>
        <v>-7</v>
      </c>
      <c r="R31" s="36">
        <v>22</v>
      </c>
      <c r="S31" s="26">
        <v>20</v>
      </c>
      <c r="T31" s="26">
        <v>17</v>
      </c>
      <c r="U31" s="27">
        <f t="shared" si="2"/>
        <v>-3</v>
      </c>
    </row>
    <row r="32" spans="2:21" x14ac:dyDescent="0.3">
      <c r="H32" s="36">
        <v>23</v>
      </c>
      <c r="I32" s="26">
        <v>11</v>
      </c>
      <c r="J32" s="26">
        <v>9</v>
      </c>
      <c r="K32" s="27">
        <f t="shared" si="0"/>
        <v>-2</v>
      </c>
      <c r="M32" s="36">
        <v>23</v>
      </c>
      <c r="N32" s="26">
        <v>17</v>
      </c>
      <c r="O32" s="26">
        <v>20</v>
      </c>
      <c r="P32" s="28">
        <f t="shared" si="1"/>
        <v>3</v>
      </c>
      <c r="R32" s="36">
        <v>23</v>
      </c>
      <c r="S32" s="26">
        <v>20</v>
      </c>
      <c r="T32" s="26">
        <v>25</v>
      </c>
      <c r="U32" s="28">
        <f t="shared" si="2"/>
        <v>5</v>
      </c>
    </row>
    <row r="33" spans="2:21" x14ac:dyDescent="0.3">
      <c r="B33" s="2"/>
      <c r="C33" s="2"/>
      <c r="D33" s="2"/>
      <c r="E33" s="2"/>
      <c r="F33" s="2"/>
      <c r="H33" s="36">
        <v>24</v>
      </c>
      <c r="I33" s="26">
        <v>11</v>
      </c>
      <c r="J33" s="26">
        <v>5</v>
      </c>
      <c r="K33" s="27">
        <f t="shared" si="0"/>
        <v>-6</v>
      </c>
      <c r="M33" s="36">
        <v>24</v>
      </c>
      <c r="N33" s="26">
        <v>17</v>
      </c>
      <c r="O33" s="26">
        <v>13</v>
      </c>
      <c r="P33" s="27">
        <f t="shared" si="1"/>
        <v>-4</v>
      </c>
      <c r="R33" s="36">
        <v>24</v>
      </c>
      <c r="S33" s="26">
        <v>20</v>
      </c>
      <c r="T33" s="26">
        <v>23</v>
      </c>
      <c r="U33" s="28">
        <f t="shared" si="2"/>
        <v>3</v>
      </c>
    </row>
    <row r="34" spans="2:21" x14ac:dyDescent="0.3">
      <c r="H34" s="36">
        <v>25</v>
      </c>
      <c r="I34" s="26">
        <v>11</v>
      </c>
      <c r="J34" s="26">
        <v>10</v>
      </c>
      <c r="K34" s="27">
        <f t="shared" si="0"/>
        <v>-1</v>
      </c>
      <c r="M34" s="36">
        <v>25</v>
      </c>
      <c r="N34" s="26">
        <v>17</v>
      </c>
      <c r="O34" s="26">
        <v>19</v>
      </c>
      <c r="P34" s="28">
        <f t="shared" si="1"/>
        <v>2</v>
      </c>
      <c r="R34" s="36">
        <v>25</v>
      </c>
      <c r="S34" s="26">
        <v>20</v>
      </c>
      <c r="T34" s="26">
        <v>19</v>
      </c>
      <c r="U34" s="27">
        <f t="shared" si="2"/>
        <v>-1</v>
      </c>
    </row>
    <row r="35" spans="2:21" x14ac:dyDescent="0.3">
      <c r="H35" s="36">
        <v>26</v>
      </c>
      <c r="I35" s="26">
        <v>11</v>
      </c>
      <c r="J35" s="26">
        <v>11</v>
      </c>
      <c r="K35" s="28">
        <f t="shared" si="0"/>
        <v>0</v>
      </c>
      <c r="M35" s="36">
        <v>26</v>
      </c>
      <c r="N35" s="26">
        <v>17</v>
      </c>
      <c r="O35" s="26">
        <v>15</v>
      </c>
      <c r="P35" s="27">
        <f t="shared" si="1"/>
        <v>-2</v>
      </c>
      <c r="R35" s="36">
        <v>26</v>
      </c>
      <c r="S35" s="26">
        <v>20</v>
      </c>
      <c r="T35" s="26">
        <v>22</v>
      </c>
      <c r="U35" s="28">
        <f t="shared" si="2"/>
        <v>2</v>
      </c>
    </row>
    <row r="36" spans="2:21" x14ac:dyDescent="0.3">
      <c r="H36" s="36">
        <v>27</v>
      </c>
      <c r="I36" s="26">
        <v>11</v>
      </c>
      <c r="J36" s="26">
        <v>12</v>
      </c>
      <c r="K36" s="28">
        <f t="shared" si="0"/>
        <v>1</v>
      </c>
      <c r="M36" s="36">
        <v>27</v>
      </c>
      <c r="N36" s="26">
        <v>17</v>
      </c>
      <c r="O36" s="26">
        <v>19</v>
      </c>
      <c r="P36" s="28">
        <f t="shared" si="1"/>
        <v>2</v>
      </c>
      <c r="R36" s="36">
        <v>27</v>
      </c>
      <c r="S36" s="26">
        <v>20</v>
      </c>
      <c r="T36" s="26">
        <v>16</v>
      </c>
      <c r="U36" s="27">
        <f t="shared" si="2"/>
        <v>-4</v>
      </c>
    </row>
    <row r="37" spans="2:21" x14ac:dyDescent="0.3">
      <c r="H37" s="36">
        <v>28</v>
      </c>
      <c r="I37" s="26">
        <v>11</v>
      </c>
      <c r="J37" s="26">
        <v>12</v>
      </c>
      <c r="K37" s="28">
        <f t="shared" si="0"/>
        <v>1</v>
      </c>
      <c r="M37" s="36">
        <v>28</v>
      </c>
      <c r="N37" s="26">
        <v>17</v>
      </c>
      <c r="O37" s="26">
        <v>20</v>
      </c>
      <c r="P37" s="28">
        <f t="shared" si="1"/>
        <v>3</v>
      </c>
      <c r="R37" s="36">
        <v>28</v>
      </c>
      <c r="S37" s="26">
        <v>20</v>
      </c>
      <c r="T37" s="26">
        <v>25</v>
      </c>
      <c r="U37" s="28">
        <f t="shared" si="2"/>
        <v>5</v>
      </c>
    </row>
    <row r="38" spans="2:21" x14ac:dyDescent="0.3">
      <c r="H38" s="36">
        <v>29</v>
      </c>
      <c r="I38" s="26">
        <v>11</v>
      </c>
      <c r="J38" s="26">
        <v>10</v>
      </c>
      <c r="K38" s="27">
        <f t="shared" si="0"/>
        <v>-1</v>
      </c>
      <c r="M38" s="36">
        <v>29</v>
      </c>
      <c r="N38" s="26">
        <v>17</v>
      </c>
      <c r="O38" s="26">
        <v>21</v>
      </c>
      <c r="P38" s="28">
        <f t="shared" si="1"/>
        <v>4</v>
      </c>
      <c r="R38" s="36">
        <v>29</v>
      </c>
      <c r="S38" s="26">
        <v>20</v>
      </c>
      <c r="T38" s="26">
        <v>19</v>
      </c>
      <c r="U38" s="27">
        <f t="shared" si="2"/>
        <v>-1</v>
      </c>
    </row>
    <row r="39" spans="2:21" x14ac:dyDescent="0.3">
      <c r="H39" s="36">
        <v>30</v>
      </c>
      <c r="I39" s="26">
        <v>11</v>
      </c>
      <c r="J39" s="26">
        <v>13</v>
      </c>
      <c r="K39" s="28">
        <f t="shared" si="0"/>
        <v>2</v>
      </c>
      <c r="M39" s="36">
        <v>30</v>
      </c>
      <c r="N39" s="26">
        <v>17</v>
      </c>
      <c r="O39" s="26">
        <v>25</v>
      </c>
      <c r="P39" s="28">
        <f t="shared" si="1"/>
        <v>8</v>
      </c>
      <c r="R39" s="36">
        <v>30</v>
      </c>
      <c r="S39" s="26">
        <v>20</v>
      </c>
      <c r="T39" s="26">
        <v>21</v>
      </c>
      <c r="U39" s="27">
        <f t="shared" si="2"/>
        <v>1</v>
      </c>
    </row>
    <row r="40" spans="2:21" x14ac:dyDescent="0.3">
      <c r="H40" s="36">
        <v>31</v>
      </c>
      <c r="I40" s="26">
        <v>11</v>
      </c>
      <c r="J40" s="26">
        <v>16</v>
      </c>
      <c r="K40" s="28">
        <f t="shared" si="0"/>
        <v>5</v>
      </c>
      <c r="M40" s="36">
        <v>31</v>
      </c>
      <c r="N40" s="26">
        <v>17</v>
      </c>
      <c r="O40" s="26">
        <v>29</v>
      </c>
      <c r="P40" s="28">
        <f t="shared" si="1"/>
        <v>12</v>
      </c>
      <c r="R40" s="36">
        <v>31</v>
      </c>
      <c r="S40" s="26">
        <v>20</v>
      </c>
      <c r="T40" s="26">
        <v>29</v>
      </c>
      <c r="U40" s="28">
        <f t="shared" si="2"/>
        <v>9</v>
      </c>
    </row>
    <row r="41" spans="2:21" ht="29.4" thickBot="1" x14ac:dyDescent="0.35">
      <c r="H41" s="33" t="s">
        <v>25</v>
      </c>
      <c r="I41" s="34">
        <v>342</v>
      </c>
      <c r="J41" s="34">
        <f>SUM(J10:J40)</f>
        <v>343</v>
      </c>
      <c r="K41" s="35">
        <f t="shared" si="0"/>
        <v>1</v>
      </c>
      <c r="L41" s="32"/>
      <c r="M41" s="33" t="s">
        <v>25</v>
      </c>
      <c r="N41" s="34">
        <f>SUM(N10:N40)</f>
        <v>527</v>
      </c>
      <c r="O41" s="34">
        <f>SUM(O10:O40)</f>
        <v>515</v>
      </c>
      <c r="P41" s="35">
        <f>O41-N41</f>
        <v>-12</v>
      </c>
      <c r="R41" s="33" t="s">
        <v>25</v>
      </c>
      <c r="S41" s="34">
        <f>SUM(S10:S40)</f>
        <v>620</v>
      </c>
      <c r="T41" s="34">
        <f>SUM(T10:T40)</f>
        <v>626</v>
      </c>
      <c r="U41" s="35">
        <f>T41-S41</f>
        <v>6</v>
      </c>
    </row>
  </sheetData>
  <mergeCells count="13">
    <mergeCell ref="R8:U8"/>
    <mergeCell ref="E9:F9"/>
    <mergeCell ref="B8:C8"/>
    <mergeCell ref="E8:F8"/>
    <mergeCell ref="E18:F18"/>
    <mergeCell ref="B18:C18"/>
    <mergeCell ref="B6:F6"/>
    <mergeCell ref="M8:P8"/>
    <mergeCell ref="B2:F2"/>
    <mergeCell ref="B3:F3"/>
    <mergeCell ref="B4:F4"/>
    <mergeCell ref="B5:F5"/>
    <mergeCell ref="H8:K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1"/>
  <sheetViews>
    <sheetView topLeftCell="A15" zoomScale="56" zoomScaleNormal="70" workbookViewId="0">
      <selection activeCell="E40" sqref="E40"/>
    </sheetView>
  </sheetViews>
  <sheetFormatPr baseColWidth="10" defaultRowHeight="14.4" x14ac:dyDescent="0.3"/>
  <cols>
    <col min="2" max="2" width="19" customWidth="1"/>
    <col min="3" max="3" width="12.6640625" customWidth="1"/>
    <col min="5" max="5" width="17.77734375" customWidth="1"/>
    <col min="6" max="6" width="13.109375" customWidth="1"/>
    <col min="8" max="8" width="12.109375" customWidth="1"/>
    <col min="9" max="9" width="13.44140625" customWidth="1"/>
  </cols>
  <sheetData>
    <row r="2" spans="2:21" ht="28.8" customHeight="1" x14ac:dyDescent="0.3">
      <c r="B2" s="44" t="s">
        <v>30</v>
      </c>
      <c r="C2" s="44"/>
      <c r="D2" s="44"/>
      <c r="E2" s="44"/>
      <c r="F2" s="44"/>
    </row>
    <row r="3" spans="2:21" x14ac:dyDescent="0.3">
      <c r="B3" s="45" t="s">
        <v>27</v>
      </c>
      <c r="C3" s="45"/>
      <c r="D3" s="45"/>
      <c r="E3" s="45"/>
      <c r="F3" s="45"/>
    </row>
    <row r="4" spans="2:21" x14ac:dyDescent="0.3">
      <c r="B4" s="46" t="s">
        <v>29</v>
      </c>
      <c r="C4" s="46"/>
      <c r="D4" s="46"/>
      <c r="E4" s="46"/>
      <c r="F4" s="46"/>
    </row>
    <row r="5" spans="2:21" ht="14.4" customHeight="1" x14ac:dyDescent="0.3">
      <c r="B5" s="45" t="s">
        <v>28</v>
      </c>
      <c r="C5" s="45"/>
      <c r="D5" s="45"/>
      <c r="E5" s="45"/>
      <c r="F5" s="45"/>
    </row>
    <row r="6" spans="2:21" ht="42.6" customHeight="1" x14ac:dyDescent="0.3">
      <c r="B6" s="47" t="s">
        <v>32</v>
      </c>
      <c r="C6" s="47"/>
      <c r="D6" s="47"/>
      <c r="E6" s="47"/>
      <c r="F6" s="47"/>
    </row>
    <row r="7" spans="2:21" ht="22.2" customHeight="1" thickBot="1" x14ac:dyDescent="0.35">
      <c r="B7" s="1"/>
      <c r="C7" s="1"/>
      <c r="D7" s="1"/>
      <c r="E7" s="1"/>
    </row>
    <row r="8" spans="2:21" x14ac:dyDescent="0.3">
      <c r="B8" s="37" t="s">
        <v>1</v>
      </c>
      <c r="C8" s="39"/>
      <c r="E8" s="37" t="s">
        <v>31</v>
      </c>
      <c r="F8" s="39"/>
      <c r="H8" s="37" t="s">
        <v>31</v>
      </c>
      <c r="I8" s="38"/>
      <c r="J8" s="38"/>
      <c r="K8" s="39"/>
      <c r="M8" s="37" t="s">
        <v>33</v>
      </c>
      <c r="N8" s="38"/>
      <c r="O8" s="38"/>
      <c r="P8" s="39"/>
      <c r="R8" s="37" t="s">
        <v>34</v>
      </c>
      <c r="S8" s="38"/>
      <c r="T8" s="38"/>
      <c r="U8" s="39"/>
    </row>
    <row r="9" spans="2:21" ht="28.2" customHeight="1" x14ac:dyDescent="0.3">
      <c r="B9" s="5" t="s">
        <v>17</v>
      </c>
      <c r="C9" s="6"/>
      <c r="E9" s="40" t="s">
        <v>16</v>
      </c>
      <c r="F9" s="41"/>
      <c r="H9" s="29"/>
      <c r="I9" s="30" t="s">
        <v>2</v>
      </c>
      <c r="J9" s="30" t="s">
        <v>3</v>
      </c>
      <c r="K9" s="31" t="s">
        <v>4</v>
      </c>
      <c r="M9" s="29" t="s">
        <v>24</v>
      </c>
      <c r="N9" s="30" t="s">
        <v>2</v>
      </c>
      <c r="O9" s="30" t="s">
        <v>3</v>
      </c>
      <c r="P9" s="31" t="s">
        <v>4</v>
      </c>
      <c r="R9" s="29" t="s">
        <v>24</v>
      </c>
      <c r="S9" s="30" t="s">
        <v>2</v>
      </c>
      <c r="T9" s="30" t="s">
        <v>3</v>
      </c>
      <c r="U9" s="31" t="s">
        <v>4</v>
      </c>
    </row>
    <row r="10" spans="2:21" x14ac:dyDescent="0.3">
      <c r="B10" s="4" t="s">
        <v>15</v>
      </c>
      <c r="C10" s="7">
        <v>0</v>
      </c>
      <c r="E10" s="4" t="s">
        <v>15</v>
      </c>
      <c r="F10" s="7">
        <v>15000</v>
      </c>
      <c r="H10" s="36">
        <v>1</v>
      </c>
      <c r="I10" s="26">
        <v>50</v>
      </c>
      <c r="J10" s="26">
        <v>53</v>
      </c>
      <c r="K10" s="28">
        <f t="shared" ref="K10:K41" si="0">J10-I10</f>
        <v>3</v>
      </c>
      <c r="M10" s="36">
        <v>1</v>
      </c>
      <c r="N10" s="26">
        <v>74</v>
      </c>
      <c r="O10" s="26">
        <v>78</v>
      </c>
      <c r="P10" s="28">
        <f>O10-N10</f>
        <v>4</v>
      </c>
      <c r="R10" s="36">
        <v>1</v>
      </c>
      <c r="S10" s="26">
        <v>83</v>
      </c>
      <c r="T10" s="26">
        <v>90</v>
      </c>
      <c r="U10" s="28">
        <f>T10-S10</f>
        <v>7</v>
      </c>
    </row>
    <row r="11" spans="2:21" x14ac:dyDescent="0.3">
      <c r="B11" s="4" t="s">
        <v>14</v>
      </c>
      <c r="C11" s="7">
        <v>58</v>
      </c>
      <c r="E11" s="4" t="s">
        <v>14</v>
      </c>
      <c r="F11" s="7">
        <v>58</v>
      </c>
      <c r="H11" s="36">
        <v>2</v>
      </c>
      <c r="I11" s="26">
        <v>50</v>
      </c>
      <c r="J11" s="26">
        <v>48</v>
      </c>
      <c r="K11" s="27">
        <f t="shared" si="0"/>
        <v>-2</v>
      </c>
      <c r="M11" s="36">
        <v>2</v>
      </c>
      <c r="N11" s="26">
        <v>74</v>
      </c>
      <c r="O11" s="26">
        <v>76</v>
      </c>
      <c r="P11" s="28">
        <f>O11-N11</f>
        <v>2</v>
      </c>
      <c r="R11" s="36">
        <v>2</v>
      </c>
      <c r="S11" s="26">
        <v>83</v>
      </c>
      <c r="T11" s="26">
        <v>89</v>
      </c>
      <c r="U11" s="28">
        <f>T11-S11</f>
        <v>6</v>
      </c>
    </row>
    <row r="12" spans="2:21" x14ac:dyDescent="0.3">
      <c r="B12" s="4" t="s">
        <v>13</v>
      </c>
      <c r="C12" s="3"/>
      <c r="E12" s="4" t="s">
        <v>13</v>
      </c>
      <c r="F12" s="3"/>
      <c r="H12" s="36">
        <v>3</v>
      </c>
      <c r="I12" s="26">
        <v>50</v>
      </c>
      <c r="J12" s="26">
        <v>34</v>
      </c>
      <c r="K12" s="27">
        <f t="shared" si="0"/>
        <v>-16</v>
      </c>
      <c r="M12" s="36">
        <v>3</v>
      </c>
      <c r="N12" s="26">
        <v>74</v>
      </c>
      <c r="O12" s="26">
        <v>73</v>
      </c>
      <c r="P12" s="27">
        <f t="shared" ref="P12:P40" si="1">O12-N12</f>
        <v>-1</v>
      </c>
      <c r="R12" s="36">
        <v>3</v>
      </c>
      <c r="S12" s="26">
        <v>83</v>
      </c>
      <c r="T12" s="26">
        <v>87</v>
      </c>
      <c r="U12" s="28">
        <f t="shared" ref="U12:U40" si="2">T12-S12</f>
        <v>4</v>
      </c>
    </row>
    <row r="13" spans="2:21" x14ac:dyDescent="0.3">
      <c r="B13" s="4" t="s">
        <v>12</v>
      </c>
      <c r="C13" s="7">
        <v>30000</v>
      </c>
      <c r="E13" s="4" t="s">
        <v>12</v>
      </c>
      <c r="F13" s="7">
        <v>30000</v>
      </c>
      <c r="H13" s="36">
        <v>4</v>
      </c>
      <c r="I13" s="26">
        <v>50</v>
      </c>
      <c r="J13" s="26">
        <v>66</v>
      </c>
      <c r="K13" s="28">
        <f t="shared" si="0"/>
        <v>16</v>
      </c>
      <c r="M13" s="36">
        <v>4</v>
      </c>
      <c r="N13" s="26">
        <v>74</v>
      </c>
      <c r="O13" s="26">
        <v>70</v>
      </c>
      <c r="P13" s="27">
        <f t="shared" si="1"/>
        <v>-4</v>
      </c>
      <c r="R13" s="36">
        <v>4</v>
      </c>
      <c r="S13" s="26">
        <v>83</v>
      </c>
      <c r="T13" s="26">
        <v>78</v>
      </c>
      <c r="U13" s="27">
        <f t="shared" si="2"/>
        <v>-5</v>
      </c>
    </row>
    <row r="14" spans="2:21" x14ac:dyDescent="0.3">
      <c r="B14" s="4" t="s">
        <v>11</v>
      </c>
      <c r="C14" s="7">
        <v>28</v>
      </c>
      <c r="E14" s="4" t="s">
        <v>11</v>
      </c>
      <c r="F14" s="7">
        <v>28</v>
      </c>
      <c r="H14" s="36">
        <v>5</v>
      </c>
      <c r="I14" s="26">
        <v>50</v>
      </c>
      <c r="J14" s="26">
        <v>37</v>
      </c>
      <c r="K14" s="27">
        <f t="shared" si="0"/>
        <v>-13</v>
      </c>
      <c r="M14" s="36">
        <v>5</v>
      </c>
      <c r="N14" s="26">
        <v>74</v>
      </c>
      <c r="O14" s="26">
        <v>65</v>
      </c>
      <c r="P14" s="27">
        <f t="shared" si="1"/>
        <v>-9</v>
      </c>
      <c r="R14" s="36">
        <v>5</v>
      </c>
      <c r="S14" s="26">
        <v>83</v>
      </c>
      <c r="T14" s="26">
        <v>98</v>
      </c>
      <c r="U14" s="28">
        <f t="shared" si="2"/>
        <v>15</v>
      </c>
    </row>
    <row r="15" spans="2:21" x14ac:dyDescent="0.3">
      <c r="B15" s="12" t="s">
        <v>10</v>
      </c>
      <c r="C15" s="23">
        <f>(C13+C10)/(C11-C14)</f>
        <v>1000</v>
      </c>
      <c r="E15" s="12" t="s">
        <v>10</v>
      </c>
      <c r="F15" s="23">
        <f>(F13+F10)/(F11-F14)</f>
        <v>1500</v>
      </c>
      <c r="H15" s="36">
        <v>6</v>
      </c>
      <c r="I15" s="26">
        <v>50</v>
      </c>
      <c r="J15" s="26">
        <v>68</v>
      </c>
      <c r="K15" s="28">
        <f>J15-I15</f>
        <v>18</v>
      </c>
      <c r="M15" s="36">
        <v>6</v>
      </c>
      <c r="N15" s="26">
        <v>74</v>
      </c>
      <c r="O15" s="26">
        <v>73</v>
      </c>
      <c r="P15" s="27">
        <f t="shared" si="1"/>
        <v>-1</v>
      </c>
      <c r="R15" s="36">
        <v>6</v>
      </c>
      <c r="S15" s="26">
        <v>83</v>
      </c>
      <c r="T15" s="26">
        <v>87</v>
      </c>
      <c r="U15" s="28">
        <f t="shared" si="2"/>
        <v>4</v>
      </c>
    </row>
    <row r="16" spans="2:21" ht="15" thickBot="1" x14ac:dyDescent="0.35">
      <c r="B16" s="20" t="s">
        <v>9</v>
      </c>
      <c r="C16" s="21">
        <f>C15/30+0.67</f>
        <v>34.003333333333337</v>
      </c>
      <c r="E16" s="20" t="s">
        <v>9</v>
      </c>
      <c r="F16" s="21">
        <f>F15/30</f>
        <v>50</v>
      </c>
      <c r="H16" s="36">
        <v>7</v>
      </c>
      <c r="I16" s="26">
        <v>50</v>
      </c>
      <c r="J16" s="26">
        <v>54</v>
      </c>
      <c r="K16" s="28">
        <f t="shared" si="0"/>
        <v>4</v>
      </c>
      <c r="M16" s="36">
        <v>7</v>
      </c>
      <c r="N16" s="26">
        <v>74</v>
      </c>
      <c r="O16" s="26">
        <v>85</v>
      </c>
      <c r="P16" s="28">
        <f t="shared" si="1"/>
        <v>11</v>
      </c>
      <c r="R16" s="36">
        <v>7</v>
      </c>
      <c r="S16" s="26">
        <v>83</v>
      </c>
      <c r="T16" s="26">
        <v>76</v>
      </c>
      <c r="U16" s="27">
        <f t="shared" si="2"/>
        <v>-7</v>
      </c>
    </row>
    <row r="17" spans="2:21" ht="15" thickBot="1" x14ac:dyDescent="0.35">
      <c r="H17" s="36">
        <v>8</v>
      </c>
      <c r="I17" s="26">
        <v>50</v>
      </c>
      <c r="J17" s="26">
        <v>54</v>
      </c>
      <c r="K17" s="28">
        <f t="shared" si="0"/>
        <v>4</v>
      </c>
      <c r="M17" s="36">
        <v>8</v>
      </c>
      <c r="N17" s="26">
        <v>74</v>
      </c>
      <c r="O17" s="26">
        <v>79</v>
      </c>
      <c r="P17" s="28">
        <f t="shared" si="1"/>
        <v>5</v>
      </c>
      <c r="R17" s="36">
        <v>8</v>
      </c>
      <c r="S17" s="26">
        <v>83</v>
      </c>
      <c r="T17" s="26">
        <v>87</v>
      </c>
      <c r="U17" s="28">
        <f t="shared" si="2"/>
        <v>4</v>
      </c>
    </row>
    <row r="18" spans="2:21" x14ac:dyDescent="0.3">
      <c r="B18" s="42" t="s">
        <v>33</v>
      </c>
      <c r="C18" s="43"/>
      <c r="E18" s="42" t="s">
        <v>34</v>
      </c>
      <c r="F18" s="43"/>
      <c r="H18" s="36">
        <v>9</v>
      </c>
      <c r="I18" s="26">
        <v>50</v>
      </c>
      <c r="J18" s="26">
        <v>36</v>
      </c>
      <c r="K18" s="27">
        <f t="shared" si="0"/>
        <v>-14</v>
      </c>
      <c r="M18" s="36">
        <v>9</v>
      </c>
      <c r="N18" s="26">
        <v>74</v>
      </c>
      <c r="O18" s="26">
        <v>64</v>
      </c>
      <c r="P18" s="27">
        <f t="shared" si="1"/>
        <v>-10</v>
      </c>
      <c r="R18" s="36">
        <v>9</v>
      </c>
      <c r="S18" s="26">
        <v>83</v>
      </c>
      <c r="T18" s="26">
        <v>79</v>
      </c>
      <c r="U18" s="27">
        <f t="shared" si="2"/>
        <v>-4</v>
      </c>
    </row>
    <row r="19" spans="2:21" x14ac:dyDescent="0.3">
      <c r="B19" s="11" t="s">
        <v>16</v>
      </c>
      <c r="C19" s="9"/>
      <c r="E19" s="11" t="s">
        <v>16</v>
      </c>
      <c r="F19" s="9"/>
      <c r="H19" s="36">
        <v>10</v>
      </c>
      <c r="I19" s="26">
        <v>50</v>
      </c>
      <c r="J19" s="26">
        <v>55</v>
      </c>
      <c r="K19" s="28">
        <f t="shared" si="0"/>
        <v>5</v>
      </c>
      <c r="M19" s="36">
        <v>10</v>
      </c>
      <c r="N19" s="26">
        <v>74</v>
      </c>
      <c r="O19" s="26">
        <v>82</v>
      </c>
      <c r="P19" s="28">
        <f t="shared" si="1"/>
        <v>8</v>
      </c>
      <c r="R19" s="36">
        <v>10</v>
      </c>
      <c r="S19" s="26">
        <v>83</v>
      </c>
      <c r="T19" s="26">
        <v>80</v>
      </c>
      <c r="U19" s="27">
        <f t="shared" si="2"/>
        <v>-3</v>
      </c>
    </row>
    <row r="20" spans="2:21" x14ac:dyDescent="0.3">
      <c r="B20" s="4" t="s">
        <v>15</v>
      </c>
      <c r="C20" s="7">
        <v>36000</v>
      </c>
      <c r="E20" s="4" t="s">
        <v>15</v>
      </c>
      <c r="F20" s="7">
        <v>45000</v>
      </c>
      <c r="H20" s="36">
        <v>11</v>
      </c>
      <c r="I20" s="26">
        <v>50</v>
      </c>
      <c r="J20" s="26">
        <v>35</v>
      </c>
      <c r="K20" s="27">
        <f t="shared" si="0"/>
        <v>-15</v>
      </c>
      <c r="M20" s="36">
        <v>11</v>
      </c>
      <c r="N20" s="26">
        <v>74</v>
      </c>
      <c r="O20" s="26">
        <v>70</v>
      </c>
      <c r="P20" s="27">
        <f t="shared" si="1"/>
        <v>-4</v>
      </c>
      <c r="R20" s="36">
        <v>11</v>
      </c>
      <c r="S20" s="26">
        <v>83</v>
      </c>
      <c r="T20" s="26">
        <v>80</v>
      </c>
      <c r="U20" s="27">
        <f t="shared" si="2"/>
        <v>-3</v>
      </c>
    </row>
    <row r="21" spans="2:21" x14ac:dyDescent="0.3">
      <c r="B21" s="4" t="s">
        <v>14</v>
      </c>
      <c r="C21" s="7">
        <v>58</v>
      </c>
      <c r="E21" s="4" t="s">
        <v>14</v>
      </c>
      <c r="F21" s="7">
        <v>58</v>
      </c>
      <c r="H21" s="36">
        <v>12</v>
      </c>
      <c r="I21" s="26">
        <v>50</v>
      </c>
      <c r="J21" s="26">
        <v>52</v>
      </c>
      <c r="K21" s="28">
        <f t="shared" si="0"/>
        <v>2</v>
      </c>
      <c r="M21" s="36">
        <v>12</v>
      </c>
      <c r="N21" s="26">
        <v>74</v>
      </c>
      <c r="O21" s="26">
        <v>68</v>
      </c>
      <c r="P21" s="27">
        <f t="shared" si="1"/>
        <v>-6</v>
      </c>
      <c r="R21" s="36">
        <v>12</v>
      </c>
      <c r="S21" s="26">
        <v>83</v>
      </c>
      <c r="T21" s="26">
        <v>79</v>
      </c>
      <c r="U21" s="27">
        <f t="shared" si="2"/>
        <v>-4</v>
      </c>
    </row>
    <row r="22" spans="2:21" x14ac:dyDescent="0.3">
      <c r="B22" s="4" t="s">
        <v>13</v>
      </c>
      <c r="C22" s="3"/>
      <c r="E22" s="4" t="s">
        <v>13</v>
      </c>
      <c r="F22" s="10"/>
      <c r="H22" s="36">
        <v>13</v>
      </c>
      <c r="I22" s="26">
        <v>50</v>
      </c>
      <c r="J22" s="26">
        <v>53</v>
      </c>
      <c r="K22" s="28">
        <f t="shared" si="0"/>
        <v>3</v>
      </c>
      <c r="M22" s="36">
        <v>13</v>
      </c>
      <c r="N22" s="26">
        <v>74</v>
      </c>
      <c r="O22" s="26">
        <v>61</v>
      </c>
      <c r="P22" s="27">
        <f t="shared" si="1"/>
        <v>-13</v>
      </c>
      <c r="R22" s="36">
        <v>13</v>
      </c>
      <c r="S22" s="26">
        <v>83</v>
      </c>
      <c r="T22" s="26">
        <v>89</v>
      </c>
      <c r="U22" s="28">
        <f t="shared" si="2"/>
        <v>6</v>
      </c>
    </row>
    <row r="23" spans="2:21" x14ac:dyDescent="0.3">
      <c r="B23" s="4" t="s">
        <v>12</v>
      </c>
      <c r="C23" s="7">
        <v>30000</v>
      </c>
      <c r="E23" s="4" t="s">
        <v>12</v>
      </c>
      <c r="F23" s="7">
        <v>30000</v>
      </c>
      <c r="H23" s="36">
        <v>14</v>
      </c>
      <c r="I23" s="26">
        <v>50</v>
      </c>
      <c r="J23" s="26">
        <v>52</v>
      </c>
      <c r="K23" s="28">
        <f t="shared" si="0"/>
        <v>2</v>
      </c>
      <c r="M23" s="36">
        <v>14</v>
      </c>
      <c r="N23" s="26">
        <v>74</v>
      </c>
      <c r="O23" s="26">
        <v>56</v>
      </c>
      <c r="P23" s="27">
        <f t="shared" si="1"/>
        <v>-18</v>
      </c>
      <c r="R23" s="36">
        <v>14</v>
      </c>
      <c r="S23" s="26">
        <v>83</v>
      </c>
      <c r="T23" s="26">
        <v>88</v>
      </c>
      <c r="U23" s="28">
        <f t="shared" si="2"/>
        <v>5</v>
      </c>
    </row>
    <row r="24" spans="2:21" x14ac:dyDescent="0.3">
      <c r="B24" s="4" t="s">
        <v>11</v>
      </c>
      <c r="C24" s="7">
        <v>28</v>
      </c>
      <c r="E24" s="4" t="s">
        <v>11</v>
      </c>
      <c r="F24" s="7">
        <v>28</v>
      </c>
      <c r="H24" s="36">
        <v>15</v>
      </c>
      <c r="I24" s="26">
        <v>50</v>
      </c>
      <c r="J24" s="26">
        <v>47</v>
      </c>
      <c r="K24" s="27">
        <f t="shared" si="0"/>
        <v>-3</v>
      </c>
      <c r="M24" s="36">
        <v>15</v>
      </c>
      <c r="N24" s="26">
        <v>74</v>
      </c>
      <c r="O24" s="26">
        <v>64</v>
      </c>
      <c r="P24" s="27">
        <f t="shared" si="1"/>
        <v>-10</v>
      </c>
      <c r="R24" s="36">
        <v>15</v>
      </c>
      <c r="S24" s="26">
        <v>83</v>
      </c>
      <c r="T24" s="26">
        <v>83</v>
      </c>
      <c r="U24" s="28">
        <f t="shared" si="2"/>
        <v>0</v>
      </c>
    </row>
    <row r="25" spans="2:21" x14ac:dyDescent="0.3">
      <c r="B25" s="12" t="s">
        <v>10</v>
      </c>
      <c r="C25" s="23">
        <f>(C23+C20)/(C21-C24)+0.89</f>
        <v>2200.89</v>
      </c>
      <c r="E25" s="8" t="s">
        <v>10</v>
      </c>
      <c r="F25" s="13">
        <f>(F23+F20)/(F21-F24)</f>
        <v>2500</v>
      </c>
      <c r="H25" s="36">
        <v>16</v>
      </c>
      <c r="I25" s="26">
        <v>50</v>
      </c>
      <c r="J25" s="26">
        <v>40</v>
      </c>
      <c r="K25" s="27">
        <f t="shared" si="0"/>
        <v>-10</v>
      </c>
      <c r="M25" s="36">
        <v>16</v>
      </c>
      <c r="N25" s="26">
        <v>74</v>
      </c>
      <c r="O25" s="26">
        <v>78</v>
      </c>
      <c r="P25" s="28">
        <f t="shared" si="1"/>
        <v>4</v>
      </c>
      <c r="R25" s="36">
        <v>16</v>
      </c>
      <c r="S25" s="26">
        <v>83</v>
      </c>
      <c r="T25" s="26">
        <v>83</v>
      </c>
      <c r="U25" s="28">
        <f t="shared" si="2"/>
        <v>0</v>
      </c>
    </row>
    <row r="26" spans="2:21" ht="15" thickBot="1" x14ac:dyDescent="0.35">
      <c r="B26" s="20" t="s">
        <v>9</v>
      </c>
      <c r="C26" s="21">
        <f>C25/30+0.77</f>
        <v>74.132999999999996</v>
      </c>
      <c r="E26" s="20" t="s">
        <v>9</v>
      </c>
      <c r="F26" s="21">
        <f>F25/30</f>
        <v>83.333333333333329</v>
      </c>
      <c r="H26" s="36">
        <v>17</v>
      </c>
      <c r="I26" s="26">
        <v>50</v>
      </c>
      <c r="J26" s="26">
        <v>68</v>
      </c>
      <c r="K26" s="28">
        <f t="shared" si="0"/>
        <v>18</v>
      </c>
      <c r="M26" s="36">
        <v>17</v>
      </c>
      <c r="N26" s="26">
        <v>74</v>
      </c>
      <c r="O26" s="26">
        <v>82</v>
      </c>
      <c r="P26" s="28">
        <f t="shared" si="1"/>
        <v>8</v>
      </c>
      <c r="R26" s="36">
        <v>17</v>
      </c>
      <c r="S26" s="26">
        <v>83</v>
      </c>
      <c r="T26" s="26">
        <v>76</v>
      </c>
      <c r="U26" s="27">
        <f t="shared" si="2"/>
        <v>-7</v>
      </c>
    </row>
    <row r="27" spans="2:21" ht="15" thickBot="1" x14ac:dyDescent="0.35">
      <c r="H27" s="36">
        <v>18</v>
      </c>
      <c r="I27" s="26">
        <v>50</v>
      </c>
      <c r="J27" s="26">
        <v>57</v>
      </c>
      <c r="K27" s="28">
        <f t="shared" si="0"/>
        <v>7</v>
      </c>
      <c r="M27" s="36">
        <v>18</v>
      </c>
      <c r="N27" s="26">
        <v>74</v>
      </c>
      <c r="O27" s="26">
        <v>65</v>
      </c>
      <c r="P27" s="27">
        <f t="shared" si="1"/>
        <v>-9</v>
      </c>
      <c r="R27" s="36">
        <v>18</v>
      </c>
      <c r="S27" s="26">
        <v>83</v>
      </c>
      <c r="T27" s="26">
        <v>77</v>
      </c>
      <c r="U27" s="27">
        <f t="shared" si="2"/>
        <v>-6</v>
      </c>
    </row>
    <row r="28" spans="2:21" x14ac:dyDescent="0.3">
      <c r="B28" s="25" t="s">
        <v>0</v>
      </c>
      <c r="C28" s="15">
        <v>0</v>
      </c>
      <c r="D28" s="15">
        <v>16500</v>
      </c>
      <c r="E28" s="15">
        <v>42500</v>
      </c>
      <c r="F28" s="16">
        <v>65000</v>
      </c>
      <c r="H28" s="36">
        <v>19</v>
      </c>
      <c r="I28" s="26">
        <v>50</v>
      </c>
      <c r="J28" s="26">
        <v>46</v>
      </c>
      <c r="K28" s="27">
        <f t="shared" si="0"/>
        <v>-4</v>
      </c>
      <c r="M28" s="36">
        <v>19</v>
      </c>
      <c r="N28" s="26">
        <v>74</v>
      </c>
      <c r="O28" s="26">
        <v>71</v>
      </c>
      <c r="P28" s="27">
        <f t="shared" si="1"/>
        <v>-3</v>
      </c>
      <c r="R28" s="36">
        <v>19</v>
      </c>
      <c r="S28" s="26">
        <v>83</v>
      </c>
      <c r="T28" s="26">
        <v>78</v>
      </c>
      <c r="U28" s="27">
        <f t="shared" si="2"/>
        <v>-5</v>
      </c>
    </row>
    <row r="29" spans="2:21" x14ac:dyDescent="0.3">
      <c r="B29" s="24" t="s">
        <v>23</v>
      </c>
      <c r="C29" s="14">
        <f>C15</f>
        <v>1000</v>
      </c>
      <c r="D29" s="14">
        <f>F15</f>
        <v>1500</v>
      </c>
      <c r="E29" s="14">
        <f>C25</f>
        <v>2200.89</v>
      </c>
      <c r="F29" s="17">
        <f>F25</f>
        <v>2500</v>
      </c>
      <c r="H29" s="36">
        <v>20</v>
      </c>
      <c r="I29" s="26">
        <v>50</v>
      </c>
      <c r="J29" s="26">
        <v>58</v>
      </c>
      <c r="K29" s="28">
        <f t="shared" si="0"/>
        <v>8</v>
      </c>
      <c r="M29" s="36">
        <v>20</v>
      </c>
      <c r="N29" s="26">
        <v>74</v>
      </c>
      <c r="O29" s="26">
        <v>74</v>
      </c>
      <c r="P29" s="28">
        <f t="shared" si="1"/>
        <v>0</v>
      </c>
      <c r="R29" s="36">
        <v>20</v>
      </c>
      <c r="S29" s="26">
        <v>83</v>
      </c>
      <c r="T29" s="26">
        <v>71</v>
      </c>
      <c r="U29" s="27">
        <f t="shared" si="2"/>
        <v>-12</v>
      </c>
    </row>
    <row r="30" spans="2:21" ht="15" thickBot="1" x14ac:dyDescent="0.35">
      <c r="B30" s="22" t="s">
        <v>22</v>
      </c>
      <c r="C30" s="18">
        <f>C16</f>
        <v>34.003333333333337</v>
      </c>
      <c r="D30" s="18">
        <f>F16</f>
        <v>50</v>
      </c>
      <c r="E30" s="18">
        <f>C26</f>
        <v>74.132999999999996</v>
      </c>
      <c r="F30" s="19">
        <f>F26</f>
        <v>83.333333333333329</v>
      </c>
      <c r="H30" s="36">
        <v>21</v>
      </c>
      <c r="I30" s="26">
        <v>50</v>
      </c>
      <c r="J30" s="26">
        <v>48</v>
      </c>
      <c r="K30" s="27">
        <f t="shared" si="0"/>
        <v>-2</v>
      </c>
      <c r="M30" s="36">
        <v>21</v>
      </c>
      <c r="N30" s="26">
        <v>74</v>
      </c>
      <c r="O30" s="26">
        <v>79</v>
      </c>
      <c r="P30" s="28">
        <f t="shared" si="1"/>
        <v>5</v>
      </c>
      <c r="R30" s="36">
        <v>21</v>
      </c>
      <c r="S30" s="26">
        <v>83</v>
      </c>
      <c r="T30" s="26">
        <v>88</v>
      </c>
      <c r="U30" s="28">
        <f t="shared" si="2"/>
        <v>5</v>
      </c>
    </row>
    <row r="31" spans="2:21" x14ac:dyDescent="0.3">
      <c r="H31" s="36">
        <v>22</v>
      </c>
      <c r="I31" s="26">
        <v>50</v>
      </c>
      <c r="J31" s="26">
        <v>64</v>
      </c>
      <c r="K31" s="28">
        <f t="shared" si="0"/>
        <v>14</v>
      </c>
      <c r="M31" s="36">
        <v>22</v>
      </c>
      <c r="N31" s="26">
        <v>74</v>
      </c>
      <c r="O31" s="26">
        <v>81</v>
      </c>
      <c r="P31" s="28">
        <f t="shared" si="1"/>
        <v>7</v>
      </c>
      <c r="R31" s="36">
        <v>22</v>
      </c>
      <c r="S31" s="26">
        <v>83</v>
      </c>
      <c r="T31" s="26">
        <v>80</v>
      </c>
      <c r="U31" s="27">
        <f t="shared" si="2"/>
        <v>-3</v>
      </c>
    </row>
    <row r="32" spans="2:21" x14ac:dyDescent="0.3">
      <c r="H32" s="36">
        <v>23</v>
      </c>
      <c r="I32" s="26">
        <v>50</v>
      </c>
      <c r="J32" s="26">
        <v>67</v>
      </c>
      <c r="K32" s="28">
        <f t="shared" si="0"/>
        <v>17</v>
      </c>
      <c r="M32" s="36">
        <v>23</v>
      </c>
      <c r="N32" s="26">
        <v>74</v>
      </c>
      <c r="O32" s="26">
        <v>77</v>
      </c>
      <c r="P32" s="28">
        <f t="shared" si="1"/>
        <v>3</v>
      </c>
      <c r="R32" s="36">
        <v>23</v>
      </c>
      <c r="S32" s="26">
        <v>83</v>
      </c>
      <c r="T32" s="26">
        <v>75</v>
      </c>
      <c r="U32" s="27">
        <f t="shared" si="2"/>
        <v>-8</v>
      </c>
    </row>
    <row r="33" spans="2:21" x14ac:dyDescent="0.3">
      <c r="B33" s="2"/>
      <c r="C33" s="2"/>
      <c r="D33" s="2"/>
      <c r="E33" s="2"/>
      <c r="F33" s="2"/>
      <c r="H33" s="36">
        <v>24</v>
      </c>
      <c r="I33" s="26">
        <v>50</v>
      </c>
      <c r="J33" s="26">
        <v>57</v>
      </c>
      <c r="K33" s="28">
        <f t="shared" si="0"/>
        <v>7</v>
      </c>
      <c r="M33" s="36">
        <v>24</v>
      </c>
      <c r="N33" s="26">
        <v>74</v>
      </c>
      <c r="O33" s="26">
        <v>74</v>
      </c>
      <c r="P33" s="28">
        <f t="shared" si="1"/>
        <v>0</v>
      </c>
      <c r="R33" s="36">
        <v>24</v>
      </c>
      <c r="S33" s="26">
        <v>83</v>
      </c>
      <c r="T33" s="26">
        <v>87</v>
      </c>
      <c r="U33" s="28">
        <f t="shared" si="2"/>
        <v>4</v>
      </c>
    </row>
    <row r="34" spans="2:21" x14ac:dyDescent="0.3">
      <c r="H34" s="36">
        <v>25</v>
      </c>
      <c r="I34" s="26">
        <v>50</v>
      </c>
      <c r="J34" s="26">
        <v>46</v>
      </c>
      <c r="K34" s="27">
        <f t="shared" si="0"/>
        <v>-4</v>
      </c>
      <c r="M34" s="36">
        <v>25</v>
      </c>
      <c r="N34" s="26">
        <v>74</v>
      </c>
      <c r="O34" s="26">
        <v>78</v>
      </c>
      <c r="P34" s="28">
        <f t="shared" si="1"/>
        <v>4</v>
      </c>
      <c r="R34" s="36">
        <v>25</v>
      </c>
      <c r="S34" s="26">
        <v>83</v>
      </c>
      <c r="T34" s="26">
        <v>85</v>
      </c>
      <c r="U34" s="28">
        <f t="shared" si="2"/>
        <v>2</v>
      </c>
    </row>
    <row r="35" spans="2:21" x14ac:dyDescent="0.3">
      <c r="H35" s="36">
        <v>26</v>
      </c>
      <c r="I35" s="26">
        <v>50</v>
      </c>
      <c r="J35" s="26">
        <v>50</v>
      </c>
      <c r="K35" s="28">
        <f t="shared" si="0"/>
        <v>0</v>
      </c>
      <c r="M35" s="36">
        <v>26</v>
      </c>
      <c r="N35" s="26">
        <v>74</v>
      </c>
      <c r="O35" s="26">
        <v>80</v>
      </c>
      <c r="P35" s="28">
        <f t="shared" si="1"/>
        <v>6</v>
      </c>
      <c r="R35" s="36">
        <v>26</v>
      </c>
      <c r="S35" s="26">
        <v>83</v>
      </c>
      <c r="T35" s="26">
        <v>72</v>
      </c>
      <c r="U35" s="27">
        <f t="shared" si="2"/>
        <v>-11</v>
      </c>
    </row>
    <row r="36" spans="2:21" x14ac:dyDescent="0.3">
      <c r="H36" s="36">
        <v>27</v>
      </c>
      <c r="I36" s="26">
        <v>50</v>
      </c>
      <c r="J36" s="26">
        <v>50</v>
      </c>
      <c r="K36" s="28">
        <f t="shared" si="0"/>
        <v>0</v>
      </c>
      <c r="M36" s="36">
        <v>27</v>
      </c>
      <c r="N36" s="26">
        <v>74</v>
      </c>
      <c r="O36" s="26">
        <v>69</v>
      </c>
      <c r="P36" s="27">
        <f t="shared" si="1"/>
        <v>-5</v>
      </c>
      <c r="R36" s="36">
        <v>27</v>
      </c>
      <c r="S36" s="26">
        <v>83</v>
      </c>
      <c r="T36" s="26">
        <v>94</v>
      </c>
      <c r="U36" s="28">
        <f t="shared" si="2"/>
        <v>11</v>
      </c>
    </row>
    <row r="37" spans="2:21" x14ac:dyDescent="0.3">
      <c r="H37" s="36">
        <v>28</v>
      </c>
      <c r="I37" s="26">
        <v>50</v>
      </c>
      <c r="J37" s="26">
        <v>43</v>
      </c>
      <c r="K37" s="27">
        <f t="shared" si="0"/>
        <v>-7</v>
      </c>
      <c r="M37" s="36">
        <v>28</v>
      </c>
      <c r="N37" s="26">
        <v>74</v>
      </c>
      <c r="O37" s="26">
        <v>80</v>
      </c>
      <c r="P37" s="28">
        <f t="shared" si="1"/>
        <v>6</v>
      </c>
      <c r="R37" s="36">
        <v>28</v>
      </c>
      <c r="S37" s="26">
        <v>83</v>
      </c>
      <c r="T37" s="26">
        <v>83</v>
      </c>
      <c r="U37" s="28">
        <f t="shared" si="2"/>
        <v>0</v>
      </c>
    </row>
    <row r="38" spans="2:21" x14ac:dyDescent="0.3">
      <c r="H38" s="36">
        <v>29</v>
      </c>
      <c r="I38" s="26">
        <v>50</v>
      </c>
      <c r="J38" s="26">
        <v>40</v>
      </c>
      <c r="K38" s="27">
        <f t="shared" si="0"/>
        <v>-10</v>
      </c>
      <c r="M38" s="36">
        <v>29</v>
      </c>
      <c r="N38" s="26">
        <v>74</v>
      </c>
      <c r="O38" s="26">
        <v>77</v>
      </c>
      <c r="P38" s="28">
        <f t="shared" si="1"/>
        <v>3</v>
      </c>
      <c r="R38" s="36">
        <v>29</v>
      </c>
      <c r="S38" s="26">
        <v>83</v>
      </c>
      <c r="T38" s="26">
        <v>93</v>
      </c>
      <c r="U38" s="28">
        <f t="shared" si="2"/>
        <v>10</v>
      </c>
    </row>
    <row r="39" spans="2:21" x14ac:dyDescent="0.3">
      <c r="H39" s="36">
        <v>30</v>
      </c>
      <c r="I39" s="26">
        <v>50</v>
      </c>
      <c r="J39" s="26">
        <v>58</v>
      </c>
      <c r="K39" s="28">
        <f t="shared" si="0"/>
        <v>8</v>
      </c>
      <c r="M39" s="36">
        <v>30</v>
      </c>
      <c r="N39" s="26">
        <v>74</v>
      </c>
      <c r="O39" s="26">
        <v>74</v>
      </c>
      <c r="P39" s="28">
        <f t="shared" si="1"/>
        <v>0</v>
      </c>
      <c r="R39" s="36">
        <v>30</v>
      </c>
      <c r="S39" s="26">
        <v>83</v>
      </c>
      <c r="T39" s="26">
        <v>85</v>
      </c>
      <c r="U39" s="28">
        <f t="shared" si="2"/>
        <v>2</v>
      </c>
    </row>
    <row r="40" spans="2:21" x14ac:dyDescent="0.3">
      <c r="H40" s="36">
        <v>31</v>
      </c>
      <c r="I40" s="26">
        <v>50</v>
      </c>
      <c r="J40" s="26">
        <v>61</v>
      </c>
      <c r="K40" s="28">
        <f t="shared" si="0"/>
        <v>11</v>
      </c>
      <c r="M40" s="36">
        <v>31</v>
      </c>
      <c r="N40" s="26">
        <v>74</v>
      </c>
      <c r="O40" s="26">
        <v>75</v>
      </c>
      <c r="P40" s="28">
        <f t="shared" si="1"/>
        <v>1</v>
      </c>
      <c r="R40" s="36">
        <v>31</v>
      </c>
      <c r="S40" s="26">
        <v>83</v>
      </c>
      <c r="T40" s="26">
        <v>77</v>
      </c>
      <c r="U40" s="27">
        <f t="shared" si="2"/>
        <v>-6</v>
      </c>
    </row>
    <row r="41" spans="2:21" ht="29.4" thickBot="1" x14ac:dyDescent="0.35">
      <c r="H41" s="33" t="s">
        <v>25</v>
      </c>
      <c r="I41" s="34">
        <f>SUM(I10:I40)</f>
        <v>1550</v>
      </c>
      <c r="J41" s="34">
        <f>SUM(J10:J40)</f>
        <v>1597</v>
      </c>
      <c r="K41" s="35">
        <f t="shared" si="0"/>
        <v>47</v>
      </c>
      <c r="L41" s="32"/>
      <c r="M41" s="33" t="s">
        <v>25</v>
      </c>
      <c r="N41" s="34">
        <f>SUM(N10:N40)</f>
        <v>2294</v>
      </c>
      <c r="O41" s="34">
        <f>SUM(O10:O40)</f>
        <v>2278</v>
      </c>
      <c r="P41" s="35">
        <f>O41-N41</f>
        <v>-16</v>
      </c>
      <c r="R41" s="33" t="s">
        <v>25</v>
      </c>
      <c r="S41" s="34">
        <f>SUM(S10:S40)</f>
        <v>2573</v>
      </c>
      <c r="T41" s="34">
        <f>SUM(T10:T40)</f>
        <v>2574</v>
      </c>
      <c r="U41" s="35">
        <f>T41-S41</f>
        <v>1</v>
      </c>
    </row>
  </sheetData>
  <mergeCells count="13">
    <mergeCell ref="B2:F2"/>
    <mergeCell ref="B3:F3"/>
    <mergeCell ref="B4:F4"/>
    <mergeCell ref="B5:F5"/>
    <mergeCell ref="B6:F6"/>
    <mergeCell ref="H8:K8"/>
    <mergeCell ref="M8:P8"/>
    <mergeCell ref="R8:U8"/>
    <mergeCell ref="E9:F9"/>
    <mergeCell ref="B18:C18"/>
    <mergeCell ref="E18:F18"/>
    <mergeCell ref="B8:C8"/>
    <mergeCell ref="E8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TAREA PASTELERIA</vt:lpstr>
      <vt:lpstr>EJERCICIO PANADERIA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2023-04-11T01:21:01Z</dcterms:created>
  <dcterms:modified xsi:type="dcterms:W3CDTF">2023-04-16T16:07:38Z</dcterms:modified>
</cp:coreProperties>
</file>